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dow\AppData\Local\Temp\wc5ecca52c0\SWA5ecd091d0\"/>
    </mc:Choice>
  </mc:AlternateContent>
  <xr:revisionPtr revIDLastSave="0" documentId="13_ncr:1_{509597E9-8C98-4E86-A4B4-2DE6EC21970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usschüttung pro Gemeindeglied" sheetId="2" r:id="rId1"/>
    <sheet name="Balkendia" sheetId="4" r:id="rId2"/>
  </sheets>
  <definedNames>
    <definedName name="_xlnm.Print_Titles" localSheetId="0">'Ausschüttung pro Gemeindeglied'!$8:$9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2" l="1"/>
  <c r="I52" i="2" s="1"/>
  <c r="H50" i="2"/>
  <c r="I50" i="2" s="1"/>
  <c r="H59" i="2"/>
  <c r="I59" i="2" s="1"/>
  <c r="H11" i="2"/>
  <c r="I11" i="2" s="1"/>
  <c r="H51" i="2"/>
  <c r="I51" i="2" s="1"/>
  <c r="H23" i="2"/>
  <c r="I23" i="2" s="1"/>
  <c r="H20" i="2"/>
  <c r="I20" i="2" s="1"/>
  <c r="H10" i="2"/>
  <c r="H38" i="2"/>
  <c r="I38" i="2" s="1"/>
  <c r="H22" i="2"/>
  <c r="I22" i="2" s="1"/>
  <c r="H36" i="2"/>
  <c r="H41" i="2"/>
  <c r="H21" i="2"/>
  <c r="H12" i="2"/>
  <c r="H15" i="2"/>
  <c r="I15" i="2" s="1"/>
  <c r="H49" i="2"/>
  <c r="I49" i="2" s="1"/>
  <c r="H24" i="2"/>
  <c r="I24" i="2" s="1"/>
  <c r="H45" i="2"/>
  <c r="I45" i="2" s="1"/>
  <c r="H47" i="2"/>
  <c r="H44" i="2"/>
  <c r="I44" i="2" s="1"/>
  <c r="H56" i="2"/>
  <c r="I41" i="2" s="1"/>
  <c r="H40" i="2"/>
  <c r="I40" i="2" s="1"/>
  <c r="H33" i="2"/>
  <c r="I33" i="2" s="1"/>
  <c r="H13" i="2"/>
  <c r="H30" i="2"/>
  <c r="I30" i="2" s="1"/>
  <c r="H60" i="2"/>
  <c r="I10" i="2" s="1"/>
  <c r="H39" i="2"/>
  <c r="I39" i="2" s="1"/>
  <c r="H32" i="2"/>
  <c r="I32" i="2" s="1"/>
  <c r="H17" i="2"/>
  <c r="H25" i="2"/>
  <c r="H19" i="2"/>
  <c r="H54" i="2"/>
  <c r="H57" i="2"/>
  <c r="H34" i="2"/>
  <c r="I34" i="2" s="1"/>
  <c r="H18" i="2"/>
  <c r="I18" i="2" s="1"/>
  <c r="H42" i="2"/>
  <c r="I42" i="2" s="1"/>
  <c r="H31" i="2"/>
  <c r="I31" i="2" s="1"/>
  <c r="H48" i="2"/>
  <c r="I48" i="2" s="1"/>
  <c r="H43" i="2"/>
  <c r="H53" i="2"/>
  <c r="H16" i="2"/>
  <c r="I16" i="2" s="1"/>
  <c r="H58" i="2"/>
  <c r="I58" i="2" s="1"/>
  <c r="H55" i="2"/>
  <c r="I55" i="2" s="1"/>
  <c r="H26" i="2"/>
  <c r="I26" i="2" s="1"/>
  <c r="H28" i="2"/>
  <c r="I28" i="2" s="1"/>
  <c r="H27" i="2"/>
  <c r="I27" i="2" s="1"/>
  <c r="H14" i="2"/>
  <c r="I14" i="2" s="1"/>
  <c r="H37" i="2"/>
  <c r="I37" i="2" s="1"/>
  <c r="H46" i="2"/>
  <c r="H29" i="2"/>
  <c r="I29" i="2" s="1"/>
  <c r="H35" i="2"/>
  <c r="I35" i="2" s="1"/>
  <c r="I12" i="2" l="1"/>
  <c r="I13" i="2"/>
  <c r="I54" i="2"/>
  <c r="I60" i="2"/>
  <c r="I25" i="2"/>
  <c r="I47" i="2"/>
  <c r="I53" i="2"/>
  <c r="I17" i="2"/>
  <c r="I21" i="2"/>
  <c r="I19" i="2"/>
  <c r="I43" i="2"/>
  <c r="I46" i="2"/>
  <c r="I57" i="2"/>
  <c r="I36" i="2"/>
  <c r="I56" i="2"/>
  <c r="H61" i="2"/>
  <c r="G61" i="2"/>
  <c r="F61" i="2"/>
  <c r="B61" i="2"/>
  <c r="A61" i="2"/>
  <c r="D5" i="2"/>
  <c r="C60" i="2" s="1"/>
  <c r="D60" i="2" s="1"/>
  <c r="I61" i="2" l="1"/>
  <c r="I62" i="2" s="1"/>
  <c r="C13" i="2"/>
  <c r="D13" i="2" s="1"/>
  <c r="C11" i="2"/>
  <c r="D11" i="2" s="1"/>
  <c r="C43" i="2"/>
  <c r="D43" i="2" s="1"/>
  <c r="C17" i="2"/>
  <c r="D17" i="2" s="1"/>
  <c r="C49" i="2"/>
  <c r="D49" i="2" s="1"/>
  <c r="C35" i="2"/>
  <c r="D35" i="2" s="1"/>
  <c r="C21" i="2"/>
  <c r="D21" i="2" s="1"/>
  <c r="C37" i="2"/>
  <c r="D37" i="2" s="1"/>
  <c r="C53" i="2"/>
  <c r="D53" i="2" s="1"/>
  <c r="C27" i="2"/>
  <c r="D27" i="2" s="1"/>
  <c r="C59" i="2"/>
  <c r="D59" i="2" s="1"/>
  <c r="C29" i="2"/>
  <c r="D29" i="2" s="1"/>
  <c r="C45" i="2"/>
  <c r="D45" i="2" s="1"/>
  <c r="C15" i="2"/>
  <c r="D15" i="2" s="1"/>
  <c r="C31" i="2"/>
  <c r="D31" i="2" s="1"/>
  <c r="C47" i="2"/>
  <c r="D47" i="2" s="1"/>
  <c r="C33" i="2"/>
  <c r="D33" i="2" s="1"/>
  <c r="C19" i="2"/>
  <c r="D19" i="2" s="1"/>
  <c r="C51" i="2"/>
  <c r="D51" i="2" s="1"/>
  <c r="C23" i="2"/>
  <c r="D23" i="2" s="1"/>
  <c r="C39" i="2"/>
  <c r="D39" i="2" s="1"/>
  <c r="C55" i="2"/>
  <c r="D55" i="2" s="1"/>
  <c r="C25" i="2"/>
  <c r="D25" i="2" s="1"/>
  <c r="C41" i="2"/>
  <c r="D41" i="2" s="1"/>
  <c r="C57" i="2"/>
  <c r="D57" i="2" s="1"/>
  <c r="C10" i="2"/>
  <c r="C12" i="2"/>
  <c r="D12" i="2" s="1"/>
  <c r="C14" i="2"/>
  <c r="D14" i="2" s="1"/>
  <c r="C16" i="2"/>
  <c r="D16" i="2" s="1"/>
  <c r="C18" i="2"/>
  <c r="D18" i="2" s="1"/>
  <c r="C20" i="2"/>
  <c r="D20" i="2" s="1"/>
  <c r="C22" i="2"/>
  <c r="D22" i="2" s="1"/>
  <c r="C24" i="2"/>
  <c r="D24" i="2" s="1"/>
  <c r="C26" i="2"/>
  <c r="D26" i="2" s="1"/>
  <c r="C28" i="2"/>
  <c r="D28" i="2" s="1"/>
  <c r="C30" i="2"/>
  <c r="D30" i="2" s="1"/>
  <c r="C32" i="2"/>
  <c r="D32" i="2" s="1"/>
  <c r="C34" i="2"/>
  <c r="D34" i="2" s="1"/>
  <c r="C36" i="2"/>
  <c r="D36" i="2" s="1"/>
  <c r="C38" i="2"/>
  <c r="D38" i="2" s="1"/>
  <c r="C40" i="2"/>
  <c r="D40" i="2" s="1"/>
  <c r="C42" i="2"/>
  <c r="D42" i="2" s="1"/>
  <c r="C44" i="2"/>
  <c r="D44" i="2" s="1"/>
  <c r="C46" i="2"/>
  <c r="D46" i="2" s="1"/>
  <c r="C48" i="2"/>
  <c r="D48" i="2" s="1"/>
  <c r="C50" i="2"/>
  <c r="D50" i="2" s="1"/>
  <c r="C52" i="2"/>
  <c r="D52" i="2" s="1"/>
  <c r="C54" i="2"/>
  <c r="D54" i="2" s="1"/>
  <c r="C56" i="2"/>
  <c r="D56" i="2" s="1"/>
  <c r="C58" i="2"/>
  <c r="D58" i="2" s="1"/>
  <c r="D10" i="2" l="1"/>
  <c r="C61" i="2"/>
  <c r="D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Bredow, Ute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Bredow, Ute:</t>
        </r>
        <r>
          <rPr>
            <sz val="9"/>
            <color indexed="81"/>
            <rFont val="Tahoma"/>
            <family val="2"/>
          </rPr>
          <t xml:space="preserve">
aus Prognose 20.03.2019</t>
        </r>
      </text>
    </comment>
    <comment ref="A66" authorId="0" shapeId="0" xr:uid="{72DE4B46-EBDE-41B4-BC1E-DCDD7CDFE3AC}">
      <text>
        <r>
          <rPr>
            <b/>
            <sz val="9"/>
            <color indexed="81"/>
            <rFont val="Segoe UI"/>
            <family val="2"/>
          </rPr>
          <t>Bredow, Ute:</t>
        </r>
        <r>
          <rPr>
            <sz val="9"/>
            <color indexed="81"/>
            <rFont val="Segoe UI"/>
            <family val="2"/>
          </rPr>
          <t xml:space="preserve">
Vorgehensweise anlalog Zuweisung pro GG 2018
</t>
        </r>
      </text>
    </comment>
  </commentList>
</comments>
</file>

<file path=xl/sharedStrings.xml><?xml version="1.0" encoding="utf-8"?>
<sst xmlns="http://schemas.openxmlformats.org/spreadsheetml/2006/main" count="122" uniqueCount="68">
  <si>
    <t>Aalen</t>
  </si>
  <si>
    <t>Backnang</t>
  </si>
  <si>
    <t>Balingen</t>
  </si>
  <si>
    <t>Bernhausen</t>
  </si>
  <si>
    <t>Besigheim</t>
  </si>
  <si>
    <t>Biberach</t>
  </si>
  <si>
    <t>Blaubeuren</t>
  </si>
  <si>
    <t>Blaufelden</t>
  </si>
  <si>
    <t>Böblingen</t>
  </si>
  <si>
    <t>Brackenheim</t>
  </si>
  <si>
    <t>Calw</t>
  </si>
  <si>
    <t>Crailsheim</t>
  </si>
  <si>
    <t>Ditzingen</t>
  </si>
  <si>
    <t>Esslingen</t>
  </si>
  <si>
    <t>Freudenstadt</t>
  </si>
  <si>
    <t>Gaildorf</t>
  </si>
  <si>
    <t>Geislingen</t>
  </si>
  <si>
    <t>Göppingen</t>
  </si>
  <si>
    <t>Heidenheim</t>
  </si>
  <si>
    <t>Heilbronn</t>
  </si>
  <si>
    <t>Herrenberg</t>
  </si>
  <si>
    <t>Kirchheim</t>
  </si>
  <si>
    <t>Künzelsau</t>
  </si>
  <si>
    <t>Leonberg</t>
  </si>
  <si>
    <t>Ludwigsburg</t>
  </si>
  <si>
    <t>Marbach</t>
  </si>
  <si>
    <t>Mühlacker</t>
  </si>
  <si>
    <t>Nagold</t>
  </si>
  <si>
    <t>Neuenbürg</t>
  </si>
  <si>
    <t>Neuenstadt</t>
  </si>
  <si>
    <t>Nürtingen</t>
  </si>
  <si>
    <t>Öhringen</t>
  </si>
  <si>
    <t>Ravensburg</t>
  </si>
  <si>
    <t>Reutlingen</t>
  </si>
  <si>
    <t>Schorndorf</t>
  </si>
  <si>
    <t>Schw. Gmünd</t>
  </si>
  <si>
    <t>Schw. Hall</t>
  </si>
  <si>
    <t>Sulz</t>
  </si>
  <si>
    <t>Tübingen</t>
  </si>
  <si>
    <t>Tuttlingen</t>
  </si>
  <si>
    <t>Ulm</t>
  </si>
  <si>
    <t>Vaihingen</t>
  </si>
  <si>
    <t>Waiblingen</t>
  </si>
  <si>
    <t>Weikersheim</t>
  </si>
  <si>
    <t>Weinsberg</t>
  </si>
  <si>
    <t>Alpha-Sortierung</t>
  </si>
  <si>
    <t>Sortierung nach Anteil</t>
  </si>
  <si>
    <t xml:space="preserve">  weiter wie Kirchenbezirke behandelt werden.</t>
  </si>
  <si>
    <r>
      <t xml:space="preserve">Bad Cannstatt </t>
    </r>
    <r>
      <rPr>
        <vertAlign val="superscript"/>
        <sz val="11"/>
        <rFont val="Arial"/>
        <family val="2"/>
      </rPr>
      <t>1</t>
    </r>
  </si>
  <si>
    <r>
      <t xml:space="preserve">Bad Urach </t>
    </r>
    <r>
      <rPr>
        <vertAlign val="superscript"/>
        <sz val="11"/>
        <rFont val="Arial"/>
        <family val="2"/>
      </rPr>
      <t>1</t>
    </r>
  </si>
  <si>
    <r>
      <t xml:space="preserve">Münsingen </t>
    </r>
    <r>
      <rPr>
        <vertAlign val="superscript"/>
        <sz val="11"/>
        <rFont val="Arial"/>
        <family val="2"/>
      </rPr>
      <t>1</t>
    </r>
  </si>
  <si>
    <r>
      <t xml:space="preserve">Degerloch </t>
    </r>
    <r>
      <rPr>
        <vertAlign val="superscript"/>
        <sz val="11"/>
        <rFont val="Arial"/>
        <family val="2"/>
      </rPr>
      <t>1</t>
    </r>
  </si>
  <si>
    <r>
      <t xml:space="preserve">Zuffenhausen </t>
    </r>
    <r>
      <rPr>
        <vertAlign val="superscript"/>
        <sz val="11"/>
        <rFont val="Arial"/>
        <family val="2"/>
      </rPr>
      <t>1</t>
    </r>
  </si>
  <si>
    <r>
      <t xml:space="preserve">Stuttgart </t>
    </r>
    <r>
      <rPr>
        <vertAlign val="superscript"/>
        <sz val="11"/>
        <rFont val="Arial"/>
        <family val="2"/>
      </rPr>
      <t>1</t>
    </r>
  </si>
  <si>
    <r>
      <t>1</t>
    </r>
    <r>
      <rPr>
        <i/>
        <sz val="11"/>
        <rFont val="Arial"/>
        <family val="2"/>
      </rPr>
      <t xml:space="preserve"> Die bisherigen Kirchenbezirke, die fusioniert haben, müssen bei Berechnungen nach den Verteilgrundsätzen</t>
    </r>
  </si>
  <si>
    <t>Betrag pro Gemeindeglied:</t>
  </si>
  <si>
    <r>
      <t xml:space="preserve">Kirchenbezirke </t>
    </r>
    <r>
      <rPr>
        <vertAlign val="superscript"/>
        <sz val="10"/>
        <color theme="0"/>
        <rFont val="Arial"/>
        <family val="2"/>
      </rPr>
      <t>1</t>
    </r>
  </si>
  <si>
    <t>Anteil pro Kirchenbezirk</t>
  </si>
  <si>
    <t>Anteil pro Kirchenbezirk
in %</t>
  </si>
  <si>
    <t>Finanzierung durch Entnahme aus Ausgleichsrücklage der Gesamtheit der Kirchengemeinden</t>
  </si>
  <si>
    <t>Verteilung an die Kirchengemeinden über die Kirchenbezirkskassen</t>
  </si>
  <si>
    <t>Veranschlagtes Gesamtvolumen:</t>
  </si>
  <si>
    <t>siehe Haushaltsstelle 0003.07.2.9100.00.57155</t>
  </si>
  <si>
    <t>Kirchenbezirke 1</t>
  </si>
  <si>
    <t>Berechnung Zuweisung pro Gemeindeglied im Haushaltsjahr 2021 für Strukturfonds nach IIa. Verteilgrundsätze</t>
  </si>
  <si>
    <t>GGliederzahl  zum 31. Dezember 2019:</t>
  </si>
  <si>
    <t>Gemeindegliederzahl zum 31.12.2019</t>
  </si>
  <si>
    <r>
      <t xml:space="preserve">Basis der Berechnung ist die Anzahl der Gemeindeglieder per 31.12.2019 </t>
    </r>
    <r>
      <rPr>
        <i/>
        <u/>
        <vertAlign val="superscript"/>
        <sz val="11"/>
        <rFont val="Arial"/>
        <family val="2"/>
      </rPr>
      <t xml:space="preserve">ohne </t>
    </r>
    <r>
      <rPr>
        <i/>
        <vertAlign val="superscript"/>
        <sz val="11"/>
        <rFont val="Arial"/>
        <family val="2"/>
      </rPr>
      <t>Berücksichtigung der Umgliederungen zum 01.01.2020 und 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</si>
</sst>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000000%"/>
    <numFmt numFmtId="165" formatCode="#,##0\ &quot;€&quot;"/>
    <numFmt numFmtId="166" formatCode="#,##0.000000000\ &quot;€&quot;"/>
  </numFmts>
  <fonts count="22" x14ac:knownFonts="1">
    <font>
      <sz val="10"/>
      <name val="Arial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sz val="11"/>
      <color indexed="22"/>
      <name val="Arial"/>
      <family val="2"/>
    </font>
    <font>
      <vertAlign val="superscript"/>
      <sz val="11"/>
      <name val="Arial"/>
      <family val="2"/>
    </font>
    <font>
      <sz val="11"/>
      <color theme="0" tint="-0.14999847407452621"/>
      <name val="Arial"/>
      <family val="2"/>
    </font>
    <font>
      <sz val="9"/>
      <color theme="0" tint="-0.499984740745262"/>
      <name val="Arial"/>
      <family val="2"/>
    </font>
    <font>
      <i/>
      <vertAlign val="superscript"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1"/>
      <color rgb="FFC0000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vertAlign val="superscript"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12"/>
      </bottom>
      <diagonal/>
    </border>
    <border>
      <left/>
      <right/>
      <top style="medium">
        <color indexed="22"/>
      </top>
      <bottom style="medium">
        <color indexed="12"/>
      </bottom>
      <diagonal/>
    </border>
    <border>
      <left/>
      <right style="medium">
        <color indexed="22"/>
      </right>
      <top style="medium">
        <color indexed="2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4" fontId="7" fillId="0" borderId="0" xfId="0" applyNumberFormat="1" applyFont="1"/>
    <xf numFmtId="0" fontId="4" fillId="0" borderId="0" xfId="0" applyFont="1" applyAlignment="1">
      <alignment horizontal="right"/>
    </xf>
    <xf numFmtId="0" fontId="8" fillId="0" borderId="1" xfId="0" applyFont="1" applyBorder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15" fillId="0" borderId="0" xfId="0" applyFont="1"/>
    <xf numFmtId="0" fontId="3" fillId="4" borderId="0" xfId="0" applyFont="1" applyFill="1"/>
    <xf numFmtId="0" fontId="16" fillId="0" borderId="0" xfId="0" applyFont="1"/>
    <xf numFmtId="0" fontId="14" fillId="0" borderId="0" xfId="0" applyFont="1"/>
    <xf numFmtId="3" fontId="16" fillId="0" borderId="0" xfId="0" applyNumberFormat="1" applyFont="1" applyFill="1"/>
    <xf numFmtId="0" fontId="3" fillId="5" borderId="0" xfId="0" applyFont="1" applyFill="1"/>
    <xf numFmtId="165" fontId="3" fillId="4" borderId="0" xfId="0" applyNumberFormat="1" applyFont="1" applyFill="1"/>
    <xf numFmtId="166" fontId="3" fillId="4" borderId="0" xfId="0" applyNumberFormat="1" applyFont="1" applyFill="1"/>
    <xf numFmtId="0" fontId="14" fillId="0" borderId="0" xfId="0" applyFont="1" applyFill="1" applyBorder="1"/>
    <xf numFmtId="0" fontId="4" fillId="5" borderId="0" xfId="0" applyFont="1" applyFill="1" applyAlignment="1">
      <alignment horizontal="right"/>
    </xf>
    <xf numFmtId="0" fontId="14" fillId="5" borderId="0" xfId="0" applyFont="1" applyFill="1" applyBorder="1"/>
    <xf numFmtId="0" fontId="4" fillId="4" borderId="0" xfId="0" applyFont="1" applyFill="1" applyAlignment="1">
      <alignment horizontal="right"/>
    </xf>
    <xf numFmtId="0" fontId="14" fillId="4" borderId="0" xfId="0" applyFont="1" applyFill="1" applyBorder="1"/>
    <xf numFmtId="6" fontId="1" fillId="4" borderId="0" xfId="0" applyNumberFormat="1" applyFont="1" applyFill="1"/>
    <xf numFmtId="0" fontId="1" fillId="5" borderId="0" xfId="0" applyFont="1" applyFill="1"/>
    <xf numFmtId="0" fontId="1" fillId="5" borderId="0" xfId="0" applyFont="1" applyFill="1" applyBorder="1"/>
    <xf numFmtId="0" fontId="1" fillId="0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1" fillId="0" borderId="5" xfId="0" applyFont="1" applyBorder="1"/>
    <xf numFmtId="3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66FF"/>
                </a:solidFill>
                <a:latin typeface="Arial"/>
                <a:ea typeface="Arial"/>
                <a:cs typeface="Arial"/>
              </a:defRPr>
            </a:pPr>
            <a:r>
              <a:rPr lang="de-DE" sz="1100"/>
              <a:t>Zuweisung pro Gemeindeglied</a:t>
            </a:r>
            <a:r>
              <a:rPr lang="de-DE" sz="1100" baseline="0"/>
              <a:t> </a:t>
            </a:r>
            <a:r>
              <a:rPr lang="de-DE" sz="1100"/>
              <a:t>für Sonderbedarf</a:t>
            </a:r>
            <a:r>
              <a:rPr lang="de-DE" sz="1100" baseline="0"/>
              <a:t> </a:t>
            </a:r>
            <a:endParaRPr lang="de-DE" sz="1100"/>
          </a:p>
        </c:rich>
      </c:tx>
      <c:layout>
        <c:manualLayout>
          <c:xMode val="edge"/>
          <c:yMode val="edge"/>
          <c:x val="0.16043514692951091"/>
          <c:y val="1.4795490795982837E-2"/>
        </c:manualLayout>
      </c:layout>
      <c:overlay val="0"/>
      <c:spPr>
        <a:solidFill>
          <a:srgbClr val="FFFF00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422936000137514"/>
          <c:y val="6.3272979489968767E-2"/>
          <c:w val="0.75681560910874013"/>
          <c:h val="0.899303085083449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'Ausschüttung pro Gemeindeglied'!$F$10:$F$60</c:f>
              <c:strCache>
                <c:ptCount val="51"/>
                <c:pt idx="0">
                  <c:v>Tübingen</c:v>
                </c:pt>
                <c:pt idx="1">
                  <c:v>Waiblingen</c:v>
                </c:pt>
                <c:pt idx="2">
                  <c:v>Reutlingen</c:v>
                </c:pt>
                <c:pt idx="3">
                  <c:v>Ludwigsburg</c:v>
                </c:pt>
                <c:pt idx="4">
                  <c:v>Balingen</c:v>
                </c:pt>
                <c:pt idx="5">
                  <c:v>Ravensburg</c:v>
                </c:pt>
                <c:pt idx="6">
                  <c:v>Böblingen</c:v>
                </c:pt>
                <c:pt idx="7">
                  <c:v>Heilbronn</c:v>
                </c:pt>
                <c:pt idx="8">
                  <c:v>Esslingen</c:v>
                </c:pt>
                <c:pt idx="9">
                  <c:v>Göppingen</c:v>
                </c:pt>
                <c:pt idx="10">
                  <c:v>Tuttlingen</c:v>
                </c:pt>
                <c:pt idx="11">
                  <c:v>Schorndorf</c:v>
                </c:pt>
                <c:pt idx="12">
                  <c:v>Stuttgart 1</c:v>
                </c:pt>
                <c:pt idx="13">
                  <c:v>Ulm</c:v>
                </c:pt>
                <c:pt idx="14">
                  <c:v>Nürtingen</c:v>
                </c:pt>
                <c:pt idx="15">
                  <c:v>Heidenheim</c:v>
                </c:pt>
                <c:pt idx="16">
                  <c:v>Biberach</c:v>
                </c:pt>
                <c:pt idx="17">
                  <c:v>Bernhausen</c:v>
                </c:pt>
                <c:pt idx="18">
                  <c:v>Besigheim</c:v>
                </c:pt>
                <c:pt idx="19">
                  <c:v>Backnang</c:v>
                </c:pt>
                <c:pt idx="20">
                  <c:v>Leonberg</c:v>
                </c:pt>
                <c:pt idx="21">
                  <c:v>Degerloch 1</c:v>
                </c:pt>
                <c:pt idx="22">
                  <c:v>Herrenberg</c:v>
                </c:pt>
                <c:pt idx="23">
                  <c:v>Marbach</c:v>
                </c:pt>
                <c:pt idx="24">
                  <c:v>Freudenstadt</c:v>
                </c:pt>
                <c:pt idx="25">
                  <c:v>Aalen</c:v>
                </c:pt>
                <c:pt idx="26">
                  <c:v>Schw. Hall</c:v>
                </c:pt>
                <c:pt idx="27">
                  <c:v>Bad Urach 1</c:v>
                </c:pt>
                <c:pt idx="28">
                  <c:v>Sulz</c:v>
                </c:pt>
                <c:pt idx="29">
                  <c:v>Kirchheim</c:v>
                </c:pt>
                <c:pt idx="30">
                  <c:v>Mühlacker</c:v>
                </c:pt>
                <c:pt idx="31">
                  <c:v>Schw. Gmünd</c:v>
                </c:pt>
                <c:pt idx="32">
                  <c:v>Ditzingen</c:v>
                </c:pt>
                <c:pt idx="33">
                  <c:v>Calw</c:v>
                </c:pt>
                <c:pt idx="34">
                  <c:v>Nagold</c:v>
                </c:pt>
                <c:pt idx="35">
                  <c:v>Neuenstadt</c:v>
                </c:pt>
                <c:pt idx="36">
                  <c:v>Bad Cannstatt 1</c:v>
                </c:pt>
                <c:pt idx="37">
                  <c:v>Neuenbürg</c:v>
                </c:pt>
                <c:pt idx="38">
                  <c:v>Crailsheim</c:v>
                </c:pt>
                <c:pt idx="39">
                  <c:v>Öhringen</c:v>
                </c:pt>
                <c:pt idx="40">
                  <c:v>Weinsberg</c:v>
                </c:pt>
                <c:pt idx="41">
                  <c:v>Vaihingen</c:v>
                </c:pt>
                <c:pt idx="42">
                  <c:v>Zuffenhausen 1</c:v>
                </c:pt>
                <c:pt idx="43">
                  <c:v>Brackenheim</c:v>
                </c:pt>
                <c:pt idx="44">
                  <c:v>Geislingen</c:v>
                </c:pt>
                <c:pt idx="45">
                  <c:v>Blaubeuren</c:v>
                </c:pt>
                <c:pt idx="46">
                  <c:v>Münsingen 1</c:v>
                </c:pt>
                <c:pt idx="47">
                  <c:v>Gaildorf</c:v>
                </c:pt>
                <c:pt idx="48">
                  <c:v>Blaufelden</c:v>
                </c:pt>
                <c:pt idx="49">
                  <c:v>Weikersheim</c:v>
                </c:pt>
                <c:pt idx="50">
                  <c:v>Künzelsau</c:v>
                </c:pt>
              </c:strCache>
            </c:strRef>
          </c:cat>
          <c:val>
            <c:numRef>
              <c:f>'Ausschüttung pro Gemeindeglied'!$H$10:$H$60</c:f>
              <c:numCache>
                <c:formatCode>#,##0.00</c:formatCode>
                <c:ptCount val="51"/>
                <c:pt idx="0">
                  <c:v>326963.32510399999</c:v>
                </c:pt>
                <c:pt idx="1">
                  <c:v>262708.67738299997</c:v>
                </c:pt>
                <c:pt idx="2">
                  <c:v>255326.28067899999</c:v>
                </c:pt>
                <c:pt idx="3">
                  <c:v>244677.80702800001</c:v>
                </c:pt>
                <c:pt idx="4">
                  <c:v>239654.01658</c:v>
                </c:pt>
                <c:pt idx="5">
                  <c:v>239192.10582299999</c:v>
                </c:pt>
                <c:pt idx="6">
                  <c:v>235431.41647299999</c:v>
                </c:pt>
                <c:pt idx="7">
                  <c:v>235345.57465</c:v>
                </c:pt>
                <c:pt idx="8">
                  <c:v>225486.02822199999</c:v>
                </c:pt>
                <c:pt idx="9">
                  <c:v>218238.52580999999</c:v>
                </c:pt>
                <c:pt idx="10">
                  <c:v>205783.28618900001</c:v>
                </c:pt>
                <c:pt idx="11">
                  <c:v>201638.35249200001</c:v>
                </c:pt>
                <c:pt idx="12">
                  <c:v>199684.42911200001</c:v>
                </c:pt>
                <c:pt idx="13">
                  <c:v>194480.77960800001</c:v>
                </c:pt>
                <c:pt idx="14">
                  <c:v>192073.12088199999</c:v>
                </c:pt>
                <c:pt idx="15">
                  <c:v>184126.620776</c:v>
                </c:pt>
                <c:pt idx="16">
                  <c:v>177197.95941800001</c:v>
                </c:pt>
                <c:pt idx="17">
                  <c:v>176302.75184400001</c:v>
                </c:pt>
                <c:pt idx="18">
                  <c:v>170592.226819</c:v>
                </c:pt>
                <c:pt idx="19">
                  <c:v>163287.496526</c:v>
                </c:pt>
                <c:pt idx="20">
                  <c:v>162841.93659200001</c:v>
                </c:pt>
                <c:pt idx="21">
                  <c:v>155954.15229200001</c:v>
                </c:pt>
                <c:pt idx="22">
                  <c:v>150517.50355699999</c:v>
                </c:pt>
                <c:pt idx="23">
                  <c:v>149507.84022000001</c:v>
                </c:pt>
                <c:pt idx="24">
                  <c:v>149483.31398499999</c:v>
                </c:pt>
                <c:pt idx="25">
                  <c:v>148968.26305199999</c:v>
                </c:pt>
                <c:pt idx="26">
                  <c:v>147194.19872799999</c:v>
                </c:pt>
                <c:pt idx="27">
                  <c:v>141941.496755</c:v>
                </c:pt>
                <c:pt idx="28">
                  <c:v>138188.982816</c:v>
                </c:pt>
                <c:pt idx="29">
                  <c:v>134722.60828399999</c:v>
                </c:pt>
                <c:pt idx="30">
                  <c:v>123567.259112</c:v>
                </c:pt>
                <c:pt idx="31">
                  <c:v>122937.752416</c:v>
                </c:pt>
                <c:pt idx="32">
                  <c:v>122018.018608</c:v>
                </c:pt>
                <c:pt idx="33">
                  <c:v>120301.18216500001</c:v>
                </c:pt>
                <c:pt idx="34">
                  <c:v>116663.123989</c:v>
                </c:pt>
                <c:pt idx="35">
                  <c:v>116188.95011400001</c:v>
                </c:pt>
                <c:pt idx="36">
                  <c:v>116152.160762</c:v>
                </c:pt>
                <c:pt idx="37">
                  <c:v>116086.757469</c:v>
                </c:pt>
                <c:pt idx="38">
                  <c:v>114214.58820499999</c:v>
                </c:pt>
                <c:pt idx="39">
                  <c:v>111692.47371599999</c:v>
                </c:pt>
                <c:pt idx="40">
                  <c:v>111034.35308</c:v>
                </c:pt>
                <c:pt idx="41">
                  <c:v>107825.50401400001</c:v>
                </c:pt>
                <c:pt idx="42">
                  <c:v>106815.84067799999</c:v>
                </c:pt>
                <c:pt idx="43">
                  <c:v>104113.867134</c:v>
                </c:pt>
                <c:pt idx="44">
                  <c:v>101178.89435800001</c:v>
                </c:pt>
                <c:pt idx="45">
                  <c:v>94642.652757999997</c:v>
                </c:pt>
                <c:pt idx="46">
                  <c:v>83033.568239999993</c:v>
                </c:pt>
                <c:pt idx="47">
                  <c:v>80413.348811999997</c:v>
                </c:pt>
                <c:pt idx="48">
                  <c:v>74310.404028999998</c:v>
                </c:pt>
                <c:pt idx="49">
                  <c:v>71661.570659999998</c:v>
                </c:pt>
                <c:pt idx="50">
                  <c:v>57636.652005999997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5-43C7-91C7-883366A29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75264"/>
        <c:axId val="137564544"/>
      </c:barChart>
      <c:catAx>
        <c:axId val="18287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de-DE"/>
          </a:p>
        </c:txPr>
        <c:crossAx val="1375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6454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75264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8" workbookViewId="0"/>
  </sheetView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&amp;L&amp;K06-045Evangelischer Oberkirchenrat Stuttgart
Finanzen der Kirchengemeinden und Statistik</oddHeader>
    <oddFooter>&amp;L&amp;9&amp;K06-045Ansprechpartner:
Wall - 0711 2149-221
thomas.wall@elk-wue.de&amp;R&amp;9&amp;K06-045Stand: 2018-01-30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92091" cy="877165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showWhiteSpace="0" view="pageLayout" topLeftCell="A52" zoomScaleNormal="100" workbookViewId="0">
      <selection activeCell="A68" sqref="A68"/>
    </sheetView>
  </sheetViews>
  <sheetFormatPr baseColWidth="10" defaultColWidth="11.5703125" defaultRowHeight="14.25" x14ac:dyDescent="0.2"/>
  <cols>
    <col min="1" max="1" width="15.28515625" style="12" customWidth="1"/>
    <col min="2" max="2" width="18.85546875" style="12" customWidth="1"/>
    <col min="3" max="3" width="14.85546875" style="12" customWidth="1"/>
    <col min="4" max="4" width="15.140625" style="12" customWidth="1"/>
    <col min="5" max="5" width="2" style="4" customWidth="1"/>
    <col min="6" max="6" width="15.28515625" style="12" customWidth="1"/>
    <col min="7" max="7" width="18.85546875" style="12" customWidth="1"/>
    <col min="8" max="8" width="15.7109375" style="12" customWidth="1"/>
    <col min="9" max="9" width="13.85546875" style="12" customWidth="1"/>
    <col min="10" max="16384" width="11.5703125" style="12"/>
  </cols>
  <sheetData>
    <row r="1" spans="1:9" ht="18.95" customHeight="1" x14ac:dyDescent="0.25">
      <c r="A1" s="24" t="s">
        <v>64</v>
      </c>
      <c r="B1" s="33"/>
      <c r="C1" s="33"/>
      <c r="D1" s="33"/>
      <c r="E1" s="28"/>
      <c r="F1" s="33"/>
      <c r="G1" s="29"/>
      <c r="H1" s="34"/>
      <c r="I1" s="34"/>
    </row>
    <row r="2" spans="1:9" ht="18.95" customHeight="1" x14ac:dyDescent="0.2">
      <c r="A2" s="19" t="s">
        <v>59</v>
      </c>
      <c r="G2" s="27"/>
      <c r="H2" s="35"/>
      <c r="I2" s="35"/>
    </row>
    <row r="3" spans="1:9" ht="18.95" customHeight="1" x14ac:dyDescent="0.25">
      <c r="A3" s="20" t="s">
        <v>61</v>
      </c>
      <c r="B3" s="36"/>
      <c r="C3" s="36"/>
      <c r="D3" s="25">
        <v>8000000</v>
      </c>
      <c r="E3" s="30"/>
      <c r="F3" s="32" t="s">
        <v>62</v>
      </c>
      <c r="G3" s="31"/>
      <c r="H3" s="37"/>
      <c r="I3" s="37"/>
    </row>
    <row r="4" spans="1:9" ht="18.95" customHeight="1" x14ac:dyDescent="0.25">
      <c r="A4" s="21" t="s">
        <v>65</v>
      </c>
      <c r="B4" s="22"/>
      <c r="C4" s="22"/>
      <c r="D4" s="23">
        <v>1957088</v>
      </c>
      <c r="G4" s="27"/>
      <c r="H4" s="27"/>
      <c r="I4" s="27"/>
    </row>
    <row r="5" spans="1:9" ht="18.95" customHeight="1" x14ac:dyDescent="0.25">
      <c r="A5" s="20" t="s">
        <v>55</v>
      </c>
      <c r="B5" s="36"/>
      <c r="C5" s="36"/>
      <c r="D5" s="26">
        <f>ROUND(D3/D4,9)</f>
        <v>4.0877058159999997</v>
      </c>
      <c r="E5" s="30"/>
      <c r="F5" s="36"/>
      <c r="G5" s="36"/>
      <c r="H5" s="37"/>
      <c r="I5" s="36"/>
    </row>
    <row r="6" spans="1:9" ht="18.95" customHeight="1" x14ac:dyDescent="0.2">
      <c r="A6" s="12" t="s">
        <v>60</v>
      </c>
      <c r="H6" s="55"/>
    </row>
    <row r="7" spans="1:9" ht="7.9" customHeight="1" thickBot="1" x14ac:dyDescent="0.25">
      <c r="H7" s="55"/>
    </row>
    <row r="8" spans="1:9" ht="15" thickBot="1" x14ac:dyDescent="0.25">
      <c r="A8" s="5" t="s">
        <v>45</v>
      </c>
      <c r="B8" s="1"/>
      <c r="C8" s="1"/>
      <c r="D8" s="2"/>
      <c r="E8" s="6"/>
      <c r="F8" s="5" t="s">
        <v>46</v>
      </c>
      <c r="G8" s="1"/>
      <c r="H8" s="1"/>
      <c r="I8" s="2"/>
    </row>
    <row r="9" spans="1:9" ht="48" customHeight="1" thickBot="1" x14ac:dyDescent="0.25">
      <c r="A9" s="14" t="s">
        <v>56</v>
      </c>
      <c r="B9" s="13" t="s">
        <v>66</v>
      </c>
      <c r="C9" s="13" t="s">
        <v>57</v>
      </c>
      <c r="D9" s="13" t="s">
        <v>58</v>
      </c>
      <c r="E9" s="7"/>
      <c r="F9" s="14" t="s">
        <v>63</v>
      </c>
      <c r="G9" s="13" t="s">
        <v>66</v>
      </c>
      <c r="H9" s="13" t="s">
        <v>57</v>
      </c>
      <c r="I9" s="13" t="s">
        <v>58</v>
      </c>
    </row>
    <row r="10" spans="1:9" ht="18.95" customHeight="1" x14ac:dyDescent="0.2">
      <c r="A10" s="38" t="s">
        <v>0</v>
      </c>
      <c r="B10" s="39">
        <v>36443</v>
      </c>
      <c r="C10" s="40">
        <f t="shared" ref="C10:C41" si="0">ROUND(B10*$D$5,6)</f>
        <v>148968.26305199999</v>
      </c>
      <c r="D10" s="16">
        <f t="shared" ref="D10:D41" si="1">C10/$D$3</f>
        <v>1.8621032881500001E-2</v>
      </c>
      <c r="E10" s="8">
        <v>1</v>
      </c>
      <c r="F10" s="41" t="s">
        <v>38</v>
      </c>
      <c r="G10" s="42">
        <v>79987</v>
      </c>
      <c r="H10" s="43">
        <f t="shared" ref="H10:H41" si="2">ROUND(G10*$D$5,6)</f>
        <v>326963.32510399999</v>
      </c>
      <c r="I10" s="44">
        <f t="shared" ref="I10:I41" si="3">H10/$D$3</f>
        <v>4.0870415638E-2</v>
      </c>
    </row>
    <row r="11" spans="1:9" ht="18.95" customHeight="1" x14ac:dyDescent="0.2">
      <c r="A11" s="45" t="s">
        <v>1</v>
      </c>
      <c r="B11" s="46">
        <v>39946</v>
      </c>
      <c r="C11" s="47">
        <f t="shared" si="0"/>
        <v>163287.496526</v>
      </c>
      <c r="D11" s="15">
        <f t="shared" si="1"/>
        <v>2.041093706575E-2</v>
      </c>
      <c r="E11" s="8">
        <v>2</v>
      </c>
      <c r="F11" s="45" t="s">
        <v>42</v>
      </c>
      <c r="G11" s="46">
        <v>64268</v>
      </c>
      <c r="H11" s="47">
        <f t="shared" si="2"/>
        <v>262708.67738299997</v>
      </c>
      <c r="I11" s="15">
        <f t="shared" si="3"/>
        <v>3.2838584672874996E-2</v>
      </c>
    </row>
    <row r="12" spans="1:9" ht="18.95" customHeight="1" x14ac:dyDescent="0.2">
      <c r="A12" s="48" t="s">
        <v>48</v>
      </c>
      <c r="B12" s="49">
        <v>28415</v>
      </c>
      <c r="C12" s="40">
        <f t="shared" si="0"/>
        <v>116152.160762</v>
      </c>
      <c r="D12" s="16">
        <f t="shared" si="1"/>
        <v>1.4519020095249999E-2</v>
      </c>
      <c r="E12" s="8">
        <v>3</v>
      </c>
      <c r="F12" s="41" t="s">
        <v>33</v>
      </c>
      <c r="G12" s="42">
        <v>62462</v>
      </c>
      <c r="H12" s="43">
        <f t="shared" si="2"/>
        <v>255326.28067899999</v>
      </c>
      <c r="I12" s="44">
        <f t="shared" si="3"/>
        <v>3.1915785084874998E-2</v>
      </c>
    </row>
    <row r="13" spans="1:9" ht="18.95" customHeight="1" x14ac:dyDescent="0.2">
      <c r="A13" s="45" t="s">
        <v>49</v>
      </c>
      <c r="B13" s="46">
        <v>34724</v>
      </c>
      <c r="C13" s="47">
        <f t="shared" si="0"/>
        <v>141941.496755</v>
      </c>
      <c r="D13" s="15">
        <f t="shared" si="1"/>
        <v>1.7742687094375001E-2</v>
      </c>
      <c r="E13" s="8">
        <v>4</v>
      </c>
      <c r="F13" s="45" t="s">
        <v>24</v>
      </c>
      <c r="G13" s="46">
        <v>59857</v>
      </c>
      <c r="H13" s="47">
        <f t="shared" si="2"/>
        <v>244677.80702800001</v>
      </c>
      <c r="I13" s="15">
        <f t="shared" si="3"/>
        <v>3.0584725878500002E-2</v>
      </c>
    </row>
    <row r="14" spans="1:9" ht="18.95" customHeight="1" x14ac:dyDescent="0.2">
      <c r="A14" s="48" t="s">
        <v>2</v>
      </c>
      <c r="B14" s="49">
        <v>58628</v>
      </c>
      <c r="C14" s="40">
        <f t="shared" si="0"/>
        <v>239654.01658</v>
      </c>
      <c r="D14" s="16">
        <f t="shared" si="1"/>
        <v>2.9956752072499999E-2</v>
      </c>
      <c r="E14" s="8">
        <v>5</v>
      </c>
      <c r="F14" s="41" t="s">
        <v>2</v>
      </c>
      <c r="G14" s="42">
        <v>58628</v>
      </c>
      <c r="H14" s="43">
        <f t="shared" si="2"/>
        <v>239654.01658</v>
      </c>
      <c r="I14" s="44">
        <f t="shared" si="3"/>
        <v>2.9956752072499999E-2</v>
      </c>
    </row>
    <row r="15" spans="1:9" ht="18.95" customHeight="1" x14ac:dyDescent="0.2">
      <c r="A15" s="45" t="s">
        <v>3</v>
      </c>
      <c r="B15" s="46">
        <v>43130</v>
      </c>
      <c r="C15" s="47">
        <f t="shared" si="0"/>
        <v>176302.75184400001</v>
      </c>
      <c r="D15" s="15">
        <f t="shared" si="1"/>
        <v>2.2037843980500002E-2</v>
      </c>
      <c r="E15" s="8">
        <v>6</v>
      </c>
      <c r="F15" s="45" t="s">
        <v>32</v>
      </c>
      <c r="G15" s="46">
        <v>58515</v>
      </c>
      <c r="H15" s="47">
        <f t="shared" si="2"/>
        <v>239192.10582299999</v>
      </c>
      <c r="I15" s="15">
        <f t="shared" si="3"/>
        <v>2.9899013227874999E-2</v>
      </c>
    </row>
    <row r="16" spans="1:9" ht="18.95" customHeight="1" x14ac:dyDescent="0.2">
      <c r="A16" s="48" t="s">
        <v>4</v>
      </c>
      <c r="B16" s="49">
        <v>41733</v>
      </c>
      <c r="C16" s="40">
        <f t="shared" si="0"/>
        <v>170592.226819</v>
      </c>
      <c r="D16" s="16">
        <f t="shared" si="1"/>
        <v>2.1324028352374999E-2</v>
      </c>
      <c r="E16" s="8">
        <v>7</v>
      </c>
      <c r="F16" s="41" t="s">
        <v>8</v>
      </c>
      <c r="G16" s="42">
        <v>57595</v>
      </c>
      <c r="H16" s="43">
        <f t="shared" si="2"/>
        <v>235431.41647299999</v>
      </c>
      <c r="I16" s="44">
        <f t="shared" si="3"/>
        <v>2.9428927059124997E-2</v>
      </c>
    </row>
    <row r="17" spans="1:9" ht="18.95" customHeight="1" x14ac:dyDescent="0.2">
      <c r="A17" s="45" t="s">
        <v>5</v>
      </c>
      <c r="B17" s="46">
        <v>43349</v>
      </c>
      <c r="C17" s="47">
        <f t="shared" si="0"/>
        <v>177197.95941800001</v>
      </c>
      <c r="D17" s="15">
        <f t="shared" si="1"/>
        <v>2.2149744927250001E-2</v>
      </c>
      <c r="E17" s="8">
        <v>8</v>
      </c>
      <c r="F17" s="45" t="s">
        <v>19</v>
      </c>
      <c r="G17" s="46">
        <v>57574</v>
      </c>
      <c r="H17" s="47">
        <f t="shared" si="2"/>
        <v>235345.57465</v>
      </c>
      <c r="I17" s="15">
        <f t="shared" si="3"/>
        <v>2.941819683125E-2</v>
      </c>
    </row>
    <row r="18" spans="1:9" ht="18.95" customHeight="1" x14ac:dyDescent="0.2">
      <c r="A18" s="48" t="s">
        <v>6</v>
      </c>
      <c r="B18" s="49">
        <v>23153</v>
      </c>
      <c r="C18" s="40">
        <f t="shared" si="0"/>
        <v>94642.652757999997</v>
      </c>
      <c r="D18" s="16">
        <f t="shared" si="1"/>
        <v>1.1830331594749999E-2</v>
      </c>
      <c r="E18" s="8">
        <v>9</v>
      </c>
      <c r="F18" s="41" t="s">
        <v>13</v>
      </c>
      <c r="G18" s="42">
        <v>55162</v>
      </c>
      <c r="H18" s="43">
        <f t="shared" si="2"/>
        <v>225486.02822199999</v>
      </c>
      <c r="I18" s="44">
        <f t="shared" si="3"/>
        <v>2.8185753527750001E-2</v>
      </c>
    </row>
    <row r="19" spans="1:9" ht="18.95" customHeight="1" x14ac:dyDescent="0.2">
      <c r="A19" s="45" t="s">
        <v>7</v>
      </c>
      <c r="B19" s="46">
        <v>18179</v>
      </c>
      <c r="C19" s="47">
        <f t="shared" si="0"/>
        <v>74310.404028999998</v>
      </c>
      <c r="D19" s="15">
        <f t="shared" si="1"/>
        <v>9.2888005036249992E-3</v>
      </c>
      <c r="E19" s="8">
        <v>10</v>
      </c>
      <c r="F19" s="45" t="s">
        <v>17</v>
      </c>
      <c r="G19" s="46">
        <v>53389</v>
      </c>
      <c r="H19" s="47">
        <f t="shared" si="2"/>
        <v>218238.52580999999</v>
      </c>
      <c r="I19" s="15">
        <f t="shared" si="3"/>
        <v>2.727981572625E-2</v>
      </c>
    </row>
    <row r="20" spans="1:9" ht="18.95" customHeight="1" x14ac:dyDescent="0.2">
      <c r="A20" s="38" t="s">
        <v>8</v>
      </c>
      <c r="B20" s="39">
        <v>57595</v>
      </c>
      <c r="C20" s="40">
        <f t="shared" si="0"/>
        <v>235431.41647299999</v>
      </c>
      <c r="D20" s="16">
        <f t="shared" si="1"/>
        <v>2.9428927059124997E-2</v>
      </c>
      <c r="E20" s="8">
        <v>11</v>
      </c>
      <c r="F20" s="41" t="s">
        <v>39</v>
      </c>
      <c r="G20" s="42">
        <v>50342</v>
      </c>
      <c r="H20" s="43">
        <f t="shared" si="2"/>
        <v>205783.28618900001</v>
      </c>
      <c r="I20" s="44">
        <f t="shared" si="3"/>
        <v>2.5722910773624999E-2</v>
      </c>
    </row>
    <row r="21" spans="1:9" ht="18.95" customHeight="1" x14ac:dyDescent="0.2">
      <c r="A21" s="45" t="s">
        <v>9</v>
      </c>
      <c r="B21" s="46">
        <v>25470</v>
      </c>
      <c r="C21" s="47">
        <f t="shared" si="0"/>
        <v>104113.867134</v>
      </c>
      <c r="D21" s="15">
        <f t="shared" si="1"/>
        <v>1.3014233391750001E-2</v>
      </c>
      <c r="E21" s="8">
        <v>12</v>
      </c>
      <c r="F21" s="45" t="s">
        <v>34</v>
      </c>
      <c r="G21" s="46">
        <v>49328</v>
      </c>
      <c r="H21" s="47">
        <f t="shared" si="2"/>
        <v>201638.35249200001</v>
      </c>
      <c r="I21" s="15">
        <f t="shared" si="3"/>
        <v>2.5204794061500002E-2</v>
      </c>
    </row>
    <row r="22" spans="1:9" ht="18.95" customHeight="1" x14ac:dyDescent="0.2">
      <c r="A22" s="48" t="s">
        <v>10</v>
      </c>
      <c r="B22" s="49">
        <v>29430</v>
      </c>
      <c r="C22" s="40">
        <f t="shared" si="0"/>
        <v>120301.18216500001</v>
      </c>
      <c r="D22" s="16">
        <f t="shared" si="1"/>
        <v>1.5037647770625001E-2</v>
      </c>
      <c r="E22" s="8">
        <v>13</v>
      </c>
      <c r="F22" s="41" t="s">
        <v>53</v>
      </c>
      <c r="G22" s="42">
        <v>48850</v>
      </c>
      <c r="H22" s="43">
        <f t="shared" si="2"/>
        <v>199684.42911200001</v>
      </c>
      <c r="I22" s="44">
        <f t="shared" si="3"/>
        <v>2.4960553639000002E-2</v>
      </c>
    </row>
    <row r="23" spans="1:9" ht="18.95" customHeight="1" x14ac:dyDescent="0.2">
      <c r="A23" s="45" t="s">
        <v>11</v>
      </c>
      <c r="B23" s="46">
        <v>27941</v>
      </c>
      <c r="C23" s="47">
        <f t="shared" si="0"/>
        <v>114214.58820499999</v>
      </c>
      <c r="D23" s="15">
        <f t="shared" si="1"/>
        <v>1.4276823525624999E-2</v>
      </c>
      <c r="E23" s="8">
        <v>14</v>
      </c>
      <c r="F23" s="45" t="s">
        <v>40</v>
      </c>
      <c r="G23" s="46">
        <v>47577</v>
      </c>
      <c r="H23" s="47">
        <f t="shared" si="2"/>
        <v>194480.77960800001</v>
      </c>
      <c r="I23" s="15">
        <f t="shared" si="3"/>
        <v>2.4310097451E-2</v>
      </c>
    </row>
    <row r="24" spans="1:9" ht="18.95" customHeight="1" x14ac:dyDescent="0.2">
      <c r="A24" s="48" t="s">
        <v>51</v>
      </c>
      <c r="B24" s="49">
        <v>38152</v>
      </c>
      <c r="C24" s="40">
        <f t="shared" si="0"/>
        <v>155954.15229200001</v>
      </c>
      <c r="D24" s="16">
        <f t="shared" si="1"/>
        <v>1.9494269036500003E-2</v>
      </c>
      <c r="E24" s="8">
        <v>15</v>
      </c>
      <c r="F24" s="41" t="s">
        <v>30</v>
      </c>
      <c r="G24" s="42">
        <v>46988</v>
      </c>
      <c r="H24" s="43">
        <f t="shared" si="2"/>
        <v>192073.12088199999</v>
      </c>
      <c r="I24" s="44">
        <f t="shared" si="3"/>
        <v>2.4009140110249998E-2</v>
      </c>
    </row>
    <row r="25" spans="1:9" ht="18.95" customHeight="1" x14ac:dyDescent="0.2">
      <c r="A25" s="45" t="s">
        <v>12</v>
      </c>
      <c r="B25" s="46">
        <v>29850</v>
      </c>
      <c r="C25" s="47">
        <f t="shared" si="0"/>
        <v>122018.018608</v>
      </c>
      <c r="D25" s="15">
        <f t="shared" si="1"/>
        <v>1.5252252326E-2</v>
      </c>
      <c r="E25" s="8">
        <v>16</v>
      </c>
      <c r="F25" s="45" t="s">
        <v>18</v>
      </c>
      <c r="G25" s="46">
        <v>45044</v>
      </c>
      <c r="H25" s="47">
        <f t="shared" si="2"/>
        <v>184126.620776</v>
      </c>
      <c r="I25" s="15">
        <f t="shared" si="3"/>
        <v>2.3015827597000001E-2</v>
      </c>
    </row>
    <row r="26" spans="1:9" ht="18.95" customHeight="1" x14ac:dyDescent="0.2">
      <c r="A26" s="48" t="s">
        <v>13</v>
      </c>
      <c r="B26" s="49">
        <v>55162</v>
      </c>
      <c r="C26" s="40">
        <f t="shared" si="0"/>
        <v>225486.02822199999</v>
      </c>
      <c r="D26" s="16">
        <f t="shared" si="1"/>
        <v>2.8185753527750001E-2</v>
      </c>
      <c r="E26" s="8">
        <v>17</v>
      </c>
      <c r="F26" s="41" t="s">
        <v>5</v>
      </c>
      <c r="G26" s="42">
        <v>43349</v>
      </c>
      <c r="H26" s="43">
        <f t="shared" si="2"/>
        <v>177197.95941800001</v>
      </c>
      <c r="I26" s="44">
        <f t="shared" si="3"/>
        <v>2.2149744927250001E-2</v>
      </c>
    </row>
    <row r="27" spans="1:9" ht="18.95" customHeight="1" x14ac:dyDescent="0.2">
      <c r="A27" s="45" t="s">
        <v>14</v>
      </c>
      <c r="B27" s="46">
        <v>36569</v>
      </c>
      <c r="C27" s="47">
        <f t="shared" si="0"/>
        <v>149483.31398499999</v>
      </c>
      <c r="D27" s="15">
        <f t="shared" si="1"/>
        <v>1.8685414248124997E-2</v>
      </c>
      <c r="E27" s="8">
        <v>18</v>
      </c>
      <c r="F27" s="45" t="s">
        <v>3</v>
      </c>
      <c r="G27" s="46">
        <v>43130</v>
      </c>
      <c r="H27" s="47">
        <f t="shared" si="2"/>
        <v>176302.75184400001</v>
      </c>
      <c r="I27" s="15">
        <f t="shared" si="3"/>
        <v>2.2037843980500002E-2</v>
      </c>
    </row>
    <row r="28" spans="1:9" ht="18.95" customHeight="1" x14ac:dyDescent="0.2">
      <c r="A28" s="48" t="s">
        <v>15</v>
      </c>
      <c r="B28" s="49">
        <v>19672</v>
      </c>
      <c r="C28" s="40">
        <f t="shared" si="0"/>
        <v>80413.348811999997</v>
      </c>
      <c r="D28" s="16">
        <f t="shared" si="1"/>
        <v>1.0051668601499999E-2</v>
      </c>
      <c r="E28" s="8">
        <v>19</v>
      </c>
      <c r="F28" s="41" t="s">
        <v>4</v>
      </c>
      <c r="G28" s="42">
        <v>41733</v>
      </c>
      <c r="H28" s="43">
        <f t="shared" si="2"/>
        <v>170592.226819</v>
      </c>
      <c r="I28" s="44">
        <f t="shared" si="3"/>
        <v>2.1324028352374999E-2</v>
      </c>
    </row>
    <row r="29" spans="1:9" ht="18.95" customHeight="1" x14ac:dyDescent="0.2">
      <c r="A29" s="45" t="s">
        <v>16</v>
      </c>
      <c r="B29" s="46">
        <v>24752</v>
      </c>
      <c r="C29" s="47">
        <f t="shared" si="0"/>
        <v>101178.89435800001</v>
      </c>
      <c r="D29" s="15">
        <f t="shared" si="1"/>
        <v>1.2647361794750001E-2</v>
      </c>
      <c r="E29" s="8">
        <v>20</v>
      </c>
      <c r="F29" s="45" t="s">
        <v>1</v>
      </c>
      <c r="G29" s="46">
        <v>39946</v>
      </c>
      <c r="H29" s="47">
        <f t="shared" si="2"/>
        <v>163287.496526</v>
      </c>
      <c r="I29" s="15">
        <f t="shared" si="3"/>
        <v>2.041093706575E-2</v>
      </c>
    </row>
    <row r="30" spans="1:9" ht="18.95" customHeight="1" x14ac:dyDescent="0.2">
      <c r="A30" s="38" t="s">
        <v>17</v>
      </c>
      <c r="B30" s="39">
        <v>53389</v>
      </c>
      <c r="C30" s="40">
        <f t="shared" si="0"/>
        <v>218238.52580999999</v>
      </c>
      <c r="D30" s="16">
        <f t="shared" si="1"/>
        <v>2.727981572625E-2</v>
      </c>
      <c r="E30" s="8">
        <v>21</v>
      </c>
      <c r="F30" s="41" t="s">
        <v>23</v>
      </c>
      <c r="G30" s="42">
        <v>39837</v>
      </c>
      <c r="H30" s="43">
        <f t="shared" si="2"/>
        <v>162841.93659200001</v>
      </c>
      <c r="I30" s="44">
        <f t="shared" si="3"/>
        <v>2.0355242074000003E-2</v>
      </c>
    </row>
    <row r="31" spans="1:9" ht="18.95" customHeight="1" x14ac:dyDescent="0.2">
      <c r="A31" s="45" t="s">
        <v>18</v>
      </c>
      <c r="B31" s="46">
        <v>45044</v>
      </c>
      <c r="C31" s="47">
        <f t="shared" si="0"/>
        <v>184126.620776</v>
      </c>
      <c r="D31" s="15">
        <f t="shared" si="1"/>
        <v>2.3015827597000001E-2</v>
      </c>
      <c r="E31" s="8">
        <v>22</v>
      </c>
      <c r="F31" s="45" t="s">
        <v>51</v>
      </c>
      <c r="G31" s="46">
        <v>38152</v>
      </c>
      <c r="H31" s="47">
        <f t="shared" si="2"/>
        <v>155954.15229200001</v>
      </c>
      <c r="I31" s="15">
        <f t="shared" si="3"/>
        <v>1.9494269036500003E-2</v>
      </c>
    </row>
    <row r="32" spans="1:9" ht="18.95" customHeight="1" x14ac:dyDescent="0.2">
      <c r="A32" s="48" t="s">
        <v>19</v>
      </c>
      <c r="B32" s="49">
        <v>57574</v>
      </c>
      <c r="C32" s="40">
        <f t="shared" si="0"/>
        <v>235345.57465</v>
      </c>
      <c r="D32" s="16">
        <f t="shared" si="1"/>
        <v>2.941819683125E-2</v>
      </c>
      <c r="E32" s="8">
        <v>23</v>
      </c>
      <c r="F32" s="41" t="s">
        <v>20</v>
      </c>
      <c r="G32" s="42">
        <v>36822</v>
      </c>
      <c r="H32" s="43">
        <f t="shared" si="2"/>
        <v>150517.50355699999</v>
      </c>
      <c r="I32" s="44">
        <f t="shared" si="3"/>
        <v>1.8814687944625E-2</v>
      </c>
    </row>
    <row r="33" spans="1:9" ht="18.95" customHeight="1" x14ac:dyDescent="0.2">
      <c r="A33" s="45" t="s">
        <v>20</v>
      </c>
      <c r="B33" s="46">
        <v>36822</v>
      </c>
      <c r="C33" s="47">
        <f t="shared" si="0"/>
        <v>150517.50355699999</v>
      </c>
      <c r="D33" s="15">
        <f t="shared" si="1"/>
        <v>1.8814687944625E-2</v>
      </c>
      <c r="E33" s="8">
        <v>24</v>
      </c>
      <c r="F33" s="45" t="s">
        <v>25</v>
      </c>
      <c r="G33" s="46">
        <v>36575</v>
      </c>
      <c r="H33" s="47">
        <f t="shared" si="2"/>
        <v>149507.84022000001</v>
      </c>
      <c r="I33" s="15">
        <f t="shared" si="3"/>
        <v>1.8688480027500003E-2</v>
      </c>
    </row>
    <row r="34" spans="1:9" ht="18.95" customHeight="1" x14ac:dyDescent="0.2">
      <c r="A34" s="48" t="s">
        <v>21</v>
      </c>
      <c r="B34" s="49">
        <v>32958</v>
      </c>
      <c r="C34" s="40">
        <f t="shared" si="0"/>
        <v>134722.60828399999</v>
      </c>
      <c r="D34" s="16">
        <f t="shared" si="1"/>
        <v>1.6840326035499998E-2</v>
      </c>
      <c r="E34" s="8">
        <v>25</v>
      </c>
      <c r="F34" s="41" t="s">
        <v>14</v>
      </c>
      <c r="G34" s="42">
        <v>36569</v>
      </c>
      <c r="H34" s="43">
        <f t="shared" si="2"/>
        <v>149483.31398499999</v>
      </c>
      <c r="I34" s="44">
        <f t="shared" si="3"/>
        <v>1.8685414248124997E-2</v>
      </c>
    </row>
    <row r="35" spans="1:9" ht="18.95" customHeight="1" x14ac:dyDescent="0.2">
      <c r="A35" s="45" t="s">
        <v>22</v>
      </c>
      <c r="B35" s="46">
        <v>14100</v>
      </c>
      <c r="C35" s="47">
        <f t="shared" si="0"/>
        <v>57636.652005999997</v>
      </c>
      <c r="D35" s="15">
        <f t="shared" si="1"/>
        <v>7.2045815007499995E-3</v>
      </c>
      <c r="E35" s="8">
        <v>26</v>
      </c>
      <c r="F35" s="45" t="s">
        <v>0</v>
      </c>
      <c r="G35" s="46">
        <v>36443</v>
      </c>
      <c r="H35" s="47">
        <f t="shared" si="2"/>
        <v>148968.26305199999</v>
      </c>
      <c r="I35" s="15">
        <f t="shared" si="3"/>
        <v>1.8621032881500001E-2</v>
      </c>
    </row>
    <row r="36" spans="1:9" ht="18.95" customHeight="1" x14ac:dyDescent="0.2">
      <c r="A36" s="48" t="s">
        <v>23</v>
      </c>
      <c r="B36" s="49">
        <v>39837</v>
      </c>
      <c r="C36" s="43">
        <f t="shared" si="0"/>
        <v>162841.93659200001</v>
      </c>
      <c r="D36" s="16">
        <f t="shared" si="1"/>
        <v>2.0355242074000003E-2</v>
      </c>
      <c r="E36" s="8">
        <v>27</v>
      </c>
      <c r="F36" s="41" t="s">
        <v>36</v>
      </c>
      <c r="G36" s="42">
        <v>36009</v>
      </c>
      <c r="H36" s="43">
        <f t="shared" si="2"/>
        <v>147194.19872799999</v>
      </c>
      <c r="I36" s="44">
        <f t="shared" si="3"/>
        <v>1.8399274840999999E-2</v>
      </c>
    </row>
    <row r="37" spans="1:9" ht="18.95" customHeight="1" x14ac:dyDescent="0.2">
      <c r="A37" s="45" t="s">
        <v>24</v>
      </c>
      <c r="B37" s="46">
        <v>59857</v>
      </c>
      <c r="C37" s="47">
        <f t="shared" si="0"/>
        <v>244677.80702800001</v>
      </c>
      <c r="D37" s="15">
        <f t="shared" si="1"/>
        <v>3.0584725878500002E-2</v>
      </c>
      <c r="E37" s="8">
        <v>28</v>
      </c>
      <c r="F37" s="45" t="s">
        <v>49</v>
      </c>
      <c r="G37" s="46">
        <v>34724</v>
      </c>
      <c r="H37" s="47">
        <f t="shared" si="2"/>
        <v>141941.496755</v>
      </c>
      <c r="I37" s="15">
        <f t="shared" si="3"/>
        <v>1.7742687094375001E-2</v>
      </c>
    </row>
    <row r="38" spans="1:9" ht="18.95" customHeight="1" x14ac:dyDescent="0.2">
      <c r="A38" s="48" t="s">
        <v>25</v>
      </c>
      <c r="B38" s="49">
        <v>36575</v>
      </c>
      <c r="C38" s="43">
        <f t="shared" si="0"/>
        <v>149507.84022000001</v>
      </c>
      <c r="D38" s="16">
        <f t="shared" si="1"/>
        <v>1.8688480027500003E-2</v>
      </c>
      <c r="E38" s="8">
        <v>29</v>
      </c>
      <c r="F38" s="41" t="s">
        <v>37</v>
      </c>
      <c r="G38" s="42">
        <v>33806</v>
      </c>
      <c r="H38" s="43">
        <f t="shared" si="2"/>
        <v>138188.982816</v>
      </c>
      <c r="I38" s="44">
        <f t="shared" si="3"/>
        <v>1.7273622852000001E-2</v>
      </c>
    </row>
    <row r="39" spans="1:9" ht="18.95" customHeight="1" x14ac:dyDescent="0.2">
      <c r="A39" s="45" t="s">
        <v>26</v>
      </c>
      <c r="B39" s="46">
        <v>30229</v>
      </c>
      <c r="C39" s="47">
        <f t="shared" si="0"/>
        <v>123567.259112</v>
      </c>
      <c r="D39" s="15">
        <f t="shared" si="1"/>
        <v>1.5445907389000001E-2</v>
      </c>
      <c r="E39" s="8">
        <v>30</v>
      </c>
      <c r="F39" s="45" t="s">
        <v>21</v>
      </c>
      <c r="G39" s="46">
        <v>32958</v>
      </c>
      <c r="H39" s="47">
        <f t="shared" si="2"/>
        <v>134722.60828399999</v>
      </c>
      <c r="I39" s="15">
        <f t="shared" si="3"/>
        <v>1.6840326035499998E-2</v>
      </c>
    </row>
    <row r="40" spans="1:9" ht="18.95" customHeight="1" x14ac:dyDescent="0.2">
      <c r="A40" s="38" t="s">
        <v>50</v>
      </c>
      <c r="B40" s="39">
        <v>20313</v>
      </c>
      <c r="C40" s="43">
        <f t="shared" si="0"/>
        <v>83033.568239999993</v>
      </c>
      <c r="D40" s="16">
        <f t="shared" si="1"/>
        <v>1.0379196029999999E-2</v>
      </c>
      <c r="E40" s="8">
        <v>31</v>
      </c>
      <c r="F40" s="41" t="s">
        <v>26</v>
      </c>
      <c r="G40" s="42">
        <v>30229</v>
      </c>
      <c r="H40" s="43">
        <f t="shared" si="2"/>
        <v>123567.259112</v>
      </c>
      <c r="I40" s="44">
        <f t="shared" si="3"/>
        <v>1.5445907389000001E-2</v>
      </c>
    </row>
    <row r="41" spans="1:9" ht="18.95" customHeight="1" x14ac:dyDescent="0.2">
      <c r="A41" s="45" t="s">
        <v>27</v>
      </c>
      <c r="B41" s="46">
        <v>28540</v>
      </c>
      <c r="C41" s="47">
        <f t="shared" si="0"/>
        <v>116663.123989</v>
      </c>
      <c r="D41" s="15">
        <f t="shared" si="1"/>
        <v>1.4582890498625E-2</v>
      </c>
      <c r="E41" s="8">
        <v>32</v>
      </c>
      <c r="F41" s="45" t="s">
        <v>35</v>
      </c>
      <c r="G41" s="46">
        <v>30075</v>
      </c>
      <c r="H41" s="47">
        <f t="shared" si="2"/>
        <v>122937.752416</v>
      </c>
      <c r="I41" s="15">
        <f t="shared" si="3"/>
        <v>1.5367219052000001E-2</v>
      </c>
    </row>
    <row r="42" spans="1:9" ht="18.95" customHeight="1" x14ac:dyDescent="0.2">
      <c r="A42" s="48" t="s">
        <v>28</v>
      </c>
      <c r="B42" s="49">
        <v>28399</v>
      </c>
      <c r="C42" s="43">
        <f t="shared" ref="C42:C73" si="4">ROUND(B42*$D$5,6)</f>
        <v>116086.757469</v>
      </c>
      <c r="D42" s="16">
        <f t="shared" ref="D42:D73" si="5">C42/$D$3</f>
        <v>1.4510844683625001E-2</v>
      </c>
      <c r="E42" s="8">
        <v>33</v>
      </c>
      <c r="F42" s="41" t="s">
        <v>12</v>
      </c>
      <c r="G42" s="42">
        <v>29850</v>
      </c>
      <c r="H42" s="43">
        <f t="shared" ref="H42:H73" si="6">ROUND(G42*$D$5,6)</f>
        <v>122018.018608</v>
      </c>
      <c r="I42" s="44">
        <f t="shared" ref="I42:I73" si="7">H42/$D$3</f>
        <v>1.5252252326E-2</v>
      </c>
    </row>
    <row r="43" spans="1:9" ht="18.95" customHeight="1" x14ac:dyDescent="0.2">
      <c r="A43" s="45" t="s">
        <v>29</v>
      </c>
      <c r="B43" s="46">
        <v>28424</v>
      </c>
      <c r="C43" s="47">
        <f t="shared" si="4"/>
        <v>116188.95011400001</v>
      </c>
      <c r="D43" s="15">
        <f t="shared" si="5"/>
        <v>1.452361876425E-2</v>
      </c>
      <c r="E43" s="8">
        <v>34</v>
      </c>
      <c r="F43" s="45" t="s">
        <v>10</v>
      </c>
      <c r="G43" s="46">
        <v>29430</v>
      </c>
      <c r="H43" s="47">
        <f t="shared" si="6"/>
        <v>120301.18216500001</v>
      </c>
      <c r="I43" s="15">
        <f t="shared" si="7"/>
        <v>1.5037647770625001E-2</v>
      </c>
    </row>
    <row r="44" spans="1:9" ht="18.95" customHeight="1" x14ac:dyDescent="0.2">
      <c r="A44" s="48" t="s">
        <v>30</v>
      </c>
      <c r="B44" s="49">
        <v>46988</v>
      </c>
      <c r="C44" s="40">
        <f t="shared" si="4"/>
        <v>192073.12088199999</v>
      </c>
      <c r="D44" s="16">
        <f t="shared" si="5"/>
        <v>2.4009140110249998E-2</v>
      </c>
      <c r="E44" s="8">
        <v>35</v>
      </c>
      <c r="F44" s="41" t="s">
        <v>27</v>
      </c>
      <c r="G44" s="42">
        <v>28540</v>
      </c>
      <c r="H44" s="43">
        <f t="shared" si="6"/>
        <v>116663.123989</v>
      </c>
      <c r="I44" s="44">
        <f t="shared" si="7"/>
        <v>1.4582890498625E-2</v>
      </c>
    </row>
    <row r="45" spans="1:9" ht="18.95" customHeight="1" x14ac:dyDescent="0.2">
      <c r="A45" s="45" t="s">
        <v>31</v>
      </c>
      <c r="B45" s="46">
        <v>27324</v>
      </c>
      <c r="C45" s="47">
        <f t="shared" si="4"/>
        <v>111692.47371599999</v>
      </c>
      <c r="D45" s="15">
        <f t="shared" si="5"/>
        <v>1.3961559214499999E-2</v>
      </c>
      <c r="E45" s="8">
        <v>36</v>
      </c>
      <c r="F45" s="45" t="s">
        <v>29</v>
      </c>
      <c r="G45" s="46">
        <v>28424</v>
      </c>
      <c r="H45" s="47">
        <f t="shared" si="6"/>
        <v>116188.95011400001</v>
      </c>
      <c r="I45" s="15">
        <f t="shared" si="7"/>
        <v>1.452361876425E-2</v>
      </c>
    </row>
    <row r="46" spans="1:9" ht="18.95" customHeight="1" x14ac:dyDescent="0.2">
      <c r="A46" s="48" t="s">
        <v>32</v>
      </c>
      <c r="B46" s="49">
        <v>58515</v>
      </c>
      <c r="C46" s="40">
        <f t="shared" si="4"/>
        <v>239192.10582299999</v>
      </c>
      <c r="D46" s="16">
        <f t="shared" si="5"/>
        <v>2.9899013227874999E-2</v>
      </c>
      <c r="E46" s="8">
        <v>37</v>
      </c>
      <c r="F46" s="41" t="s">
        <v>48</v>
      </c>
      <c r="G46" s="42">
        <v>28415</v>
      </c>
      <c r="H46" s="43">
        <f t="shared" si="6"/>
        <v>116152.160762</v>
      </c>
      <c r="I46" s="44">
        <f t="shared" si="7"/>
        <v>1.4519020095249999E-2</v>
      </c>
    </row>
    <row r="47" spans="1:9" ht="18.95" customHeight="1" x14ac:dyDescent="0.2">
      <c r="A47" s="45" t="s">
        <v>33</v>
      </c>
      <c r="B47" s="46">
        <v>62462</v>
      </c>
      <c r="C47" s="47">
        <f t="shared" si="4"/>
        <v>255326.28067899999</v>
      </c>
      <c r="D47" s="15">
        <f t="shared" si="5"/>
        <v>3.1915785084874998E-2</v>
      </c>
      <c r="E47" s="8">
        <v>38</v>
      </c>
      <c r="F47" s="45" t="s">
        <v>28</v>
      </c>
      <c r="G47" s="46">
        <v>28399</v>
      </c>
      <c r="H47" s="47">
        <f t="shared" si="6"/>
        <v>116086.757469</v>
      </c>
      <c r="I47" s="15">
        <f t="shared" si="7"/>
        <v>1.4510844683625001E-2</v>
      </c>
    </row>
    <row r="48" spans="1:9" ht="18.95" customHeight="1" x14ac:dyDescent="0.2">
      <c r="A48" s="48" t="s">
        <v>34</v>
      </c>
      <c r="B48" s="49">
        <v>49328</v>
      </c>
      <c r="C48" s="40">
        <f t="shared" si="4"/>
        <v>201638.35249200001</v>
      </c>
      <c r="D48" s="16">
        <f t="shared" si="5"/>
        <v>2.5204794061500002E-2</v>
      </c>
      <c r="E48" s="8">
        <v>39</v>
      </c>
      <c r="F48" s="41" t="s">
        <v>11</v>
      </c>
      <c r="G48" s="42">
        <v>27941</v>
      </c>
      <c r="H48" s="43">
        <f t="shared" si="6"/>
        <v>114214.58820499999</v>
      </c>
      <c r="I48" s="44">
        <f t="shared" si="7"/>
        <v>1.4276823525624999E-2</v>
      </c>
    </row>
    <row r="49" spans="1:9" ht="18.95" customHeight="1" x14ac:dyDescent="0.2">
      <c r="A49" s="45" t="s">
        <v>35</v>
      </c>
      <c r="B49" s="46">
        <v>30075</v>
      </c>
      <c r="C49" s="47">
        <f t="shared" si="4"/>
        <v>122937.752416</v>
      </c>
      <c r="D49" s="15">
        <f t="shared" si="5"/>
        <v>1.5367219052000001E-2</v>
      </c>
      <c r="E49" s="8">
        <v>40</v>
      </c>
      <c r="F49" s="45" t="s">
        <v>31</v>
      </c>
      <c r="G49" s="46">
        <v>27324</v>
      </c>
      <c r="H49" s="47">
        <f t="shared" si="6"/>
        <v>111692.47371599999</v>
      </c>
      <c r="I49" s="15">
        <f t="shared" si="7"/>
        <v>1.3961559214499999E-2</v>
      </c>
    </row>
    <row r="50" spans="1:9" ht="18.95" customHeight="1" x14ac:dyDescent="0.2">
      <c r="A50" s="38" t="s">
        <v>36</v>
      </c>
      <c r="B50" s="39">
        <v>36009</v>
      </c>
      <c r="C50" s="40">
        <f t="shared" si="4"/>
        <v>147194.19872799999</v>
      </c>
      <c r="D50" s="16">
        <f t="shared" si="5"/>
        <v>1.8399274840999999E-2</v>
      </c>
      <c r="E50" s="8">
        <v>41</v>
      </c>
      <c r="F50" s="41" t="s">
        <v>44</v>
      </c>
      <c r="G50" s="42">
        <v>27163</v>
      </c>
      <c r="H50" s="43">
        <f t="shared" si="6"/>
        <v>111034.35308</v>
      </c>
      <c r="I50" s="44">
        <f t="shared" si="7"/>
        <v>1.3879294134999999E-2</v>
      </c>
    </row>
    <row r="51" spans="1:9" ht="18.95" customHeight="1" x14ac:dyDescent="0.2">
      <c r="A51" s="45" t="s">
        <v>53</v>
      </c>
      <c r="B51" s="46">
        <v>48850</v>
      </c>
      <c r="C51" s="47">
        <f t="shared" si="4"/>
        <v>199684.42911200001</v>
      </c>
      <c r="D51" s="15">
        <f t="shared" si="5"/>
        <v>2.4960553639000002E-2</v>
      </c>
      <c r="E51" s="8">
        <v>42</v>
      </c>
      <c r="F51" s="45" t="s">
        <v>41</v>
      </c>
      <c r="G51" s="46">
        <v>26378</v>
      </c>
      <c r="H51" s="47">
        <f t="shared" si="6"/>
        <v>107825.50401400001</v>
      </c>
      <c r="I51" s="15">
        <f t="shared" si="7"/>
        <v>1.3478188001750002E-2</v>
      </c>
    </row>
    <row r="52" spans="1:9" ht="18.95" customHeight="1" x14ac:dyDescent="0.2">
      <c r="A52" s="48" t="s">
        <v>37</v>
      </c>
      <c r="B52" s="49">
        <v>33806</v>
      </c>
      <c r="C52" s="40">
        <f t="shared" si="4"/>
        <v>138188.982816</v>
      </c>
      <c r="D52" s="16">
        <f t="shared" si="5"/>
        <v>1.7273622852000001E-2</v>
      </c>
      <c r="E52" s="8">
        <v>43</v>
      </c>
      <c r="F52" s="41" t="s">
        <v>52</v>
      </c>
      <c r="G52" s="42">
        <v>26131</v>
      </c>
      <c r="H52" s="43">
        <f t="shared" si="6"/>
        <v>106815.84067799999</v>
      </c>
      <c r="I52" s="44">
        <f t="shared" si="7"/>
        <v>1.335198008475E-2</v>
      </c>
    </row>
    <row r="53" spans="1:9" ht="18.95" customHeight="1" x14ac:dyDescent="0.2">
      <c r="A53" s="45" t="s">
        <v>38</v>
      </c>
      <c r="B53" s="46">
        <v>79987</v>
      </c>
      <c r="C53" s="47">
        <f t="shared" si="4"/>
        <v>326963.32510399999</v>
      </c>
      <c r="D53" s="15">
        <f t="shared" si="5"/>
        <v>4.0870415638E-2</v>
      </c>
      <c r="E53" s="8">
        <v>44</v>
      </c>
      <c r="F53" s="45" t="s">
        <v>9</v>
      </c>
      <c r="G53" s="46">
        <v>25470</v>
      </c>
      <c r="H53" s="47">
        <f t="shared" si="6"/>
        <v>104113.867134</v>
      </c>
      <c r="I53" s="15">
        <f t="shared" si="7"/>
        <v>1.3014233391750001E-2</v>
      </c>
    </row>
    <row r="54" spans="1:9" ht="18.95" customHeight="1" x14ac:dyDescent="0.2">
      <c r="A54" s="48" t="s">
        <v>39</v>
      </c>
      <c r="B54" s="49">
        <v>50342</v>
      </c>
      <c r="C54" s="40">
        <f t="shared" si="4"/>
        <v>205783.28618900001</v>
      </c>
      <c r="D54" s="16">
        <f t="shared" si="5"/>
        <v>2.5722910773624999E-2</v>
      </c>
      <c r="E54" s="8">
        <v>45</v>
      </c>
      <c r="F54" s="41" t="s">
        <v>16</v>
      </c>
      <c r="G54" s="42">
        <v>24752</v>
      </c>
      <c r="H54" s="43">
        <f t="shared" si="6"/>
        <v>101178.89435800001</v>
      </c>
      <c r="I54" s="44">
        <f t="shared" si="7"/>
        <v>1.2647361794750001E-2</v>
      </c>
    </row>
    <row r="55" spans="1:9" ht="18.95" customHeight="1" x14ac:dyDescent="0.2">
      <c r="A55" s="45" t="s">
        <v>40</v>
      </c>
      <c r="B55" s="46">
        <v>47577</v>
      </c>
      <c r="C55" s="47">
        <f t="shared" si="4"/>
        <v>194480.77960800001</v>
      </c>
      <c r="D55" s="15">
        <f t="shared" si="5"/>
        <v>2.4310097451E-2</v>
      </c>
      <c r="E55" s="8">
        <v>46</v>
      </c>
      <c r="F55" s="45" t="s">
        <v>6</v>
      </c>
      <c r="G55" s="46">
        <v>23153</v>
      </c>
      <c r="H55" s="47">
        <f t="shared" si="6"/>
        <v>94642.652757999997</v>
      </c>
      <c r="I55" s="15">
        <f t="shared" si="7"/>
        <v>1.1830331594749999E-2</v>
      </c>
    </row>
    <row r="56" spans="1:9" ht="18.95" customHeight="1" x14ac:dyDescent="0.2">
      <c r="A56" s="48" t="s">
        <v>41</v>
      </c>
      <c r="B56" s="49">
        <v>26378</v>
      </c>
      <c r="C56" s="40">
        <f t="shared" si="4"/>
        <v>107825.50401400001</v>
      </c>
      <c r="D56" s="16">
        <f t="shared" si="5"/>
        <v>1.3478188001750002E-2</v>
      </c>
      <c r="E56" s="8">
        <v>47</v>
      </c>
      <c r="F56" s="41" t="s">
        <v>50</v>
      </c>
      <c r="G56" s="42">
        <v>20313</v>
      </c>
      <c r="H56" s="43">
        <f t="shared" si="6"/>
        <v>83033.568239999993</v>
      </c>
      <c r="I56" s="44">
        <f t="shared" si="7"/>
        <v>1.0379196029999999E-2</v>
      </c>
    </row>
    <row r="57" spans="1:9" ht="18.95" customHeight="1" x14ac:dyDescent="0.2">
      <c r="A57" s="45" t="s">
        <v>42</v>
      </c>
      <c r="B57" s="46">
        <v>64268</v>
      </c>
      <c r="C57" s="47">
        <f t="shared" si="4"/>
        <v>262708.67738299997</v>
      </c>
      <c r="D57" s="15">
        <f t="shared" si="5"/>
        <v>3.2838584672874996E-2</v>
      </c>
      <c r="E57" s="8">
        <v>48</v>
      </c>
      <c r="F57" s="45" t="s">
        <v>15</v>
      </c>
      <c r="G57" s="46">
        <v>19672</v>
      </c>
      <c r="H57" s="47">
        <f t="shared" si="6"/>
        <v>80413.348811999997</v>
      </c>
      <c r="I57" s="15">
        <f t="shared" si="7"/>
        <v>1.0051668601499999E-2</v>
      </c>
    </row>
    <row r="58" spans="1:9" ht="18.95" customHeight="1" x14ac:dyDescent="0.2">
      <c r="A58" s="48" t="s">
        <v>43</v>
      </c>
      <c r="B58" s="49">
        <v>17531</v>
      </c>
      <c r="C58" s="40">
        <f t="shared" si="4"/>
        <v>71661.570659999998</v>
      </c>
      <c r="D58" s="16">
        <f t="shared" si="5"/>
        <v>8.9576963324999991E-3</v>
      </c>
      <c r="E58" s="8">
        <v>49</v>
      </c>
      <c r="F58" s="41" t="s">
        <v>7</v>
      </c>
      <c r="G58" s="42">
        <v>18179</v>
      </c>
      <c r="H58" s="43">
        <f t="shared" si="6"/>
        <v>74310.404028999998</v>
      </c>
      <c r="I58" s="44">
        <f t="shared" si="7"/>
        <v>9.2888005036249992E-3</v>
      </c>
    </row>
    <row r="59" spans="1:9" ht="18.95" customHeight="1" x14ac:dyDescent="0.2">
      <c r="A59" s="45" t="s">
        <v>44</v>
      </c>
      <c r="B59" s="46">
        <v>27163</v>
      </c>
      <c r="C59" s="47">
        <f t="shared" si="4"/>
        <v>111034.35308</v>
      </c>
      <c r="D59" s="15">
        <f t="shared" si="5"/>
        <v>1.3879294134999999E-2</v>
      </c>
      <c r="E59" s="8">
        <v>50</v>
      </c>
      <c r="F59" s="45" t="s">
        <v>43</v>
      </c>
      <c r="G59" s="46">
        <v>17531</v>
      </c>
      <c r="H59" s="47">
        <f t="shared" si="6"/>
        <v>71661.570659999998</v>
      </c>
      <c r="I59" s="15">
        <f t="shared" si="7"/>
        <v>8.9576963324999991E-3</v>
      </c>
    </row>
    <row r="60" spans="1:9" ht="18.95" customHeight="1" thickBot="1" x14ac:dyDescent="0.25">
      <c r="A60" s="50" t="s">
        <v>52</v>
      </c>
      <c r="B60" s="51">
        <v>26131</v>
      </c>
      <c r="C60" s="40">
        <f t="shared" si="4"/>
        <v>106815.84067799999</v>
      </c>
      <c r="D60" s="16">
        <f t="shared" si="5"/>
        <v>1.335198008475E-2</v>
      </c>
      <c r="E60" s="8">
        <v>51</v>
      </c>
      <c r="F60" s="41" t="s">
        <v>22</v>
      </c>
      <c r="G60" s="42">
        <v>14100</v>
      </c>
      <c r="H60" s="43">
        <f t="shared" si="6"/>
        <v>57636.652005999997</v>
      </c>
      <c r="I60" s="44">
        <f t="shared" si="7"/>
        <v>7.2045815007499995E-3</v>
      </c>
    </row>
    <row r="61" spans="1:9" ht="18.95" customHeight="1" thickTop="1" x14ac:dyDescent="0.2">
      <c r="A61" s="52">
        <f>COUNTA(A10:A60)</f>
        <v>51</v>
      </c>
      <c r="B61" s="18">
        <f>SUM(B10:B60)</f>
        <v>1957088</v>
      </c>
      <c r="C61" s="53">
        <f>SUM(C10:C60)</f>
        <v>8000000.0000239983</v>
      </c>
      <c r="D61" s="17">
        <f>C61/D3</f>
        <v>1.0000000000029998</v>
      </c>
      <c r="E61" s="6"/>
      <c r="F61" s="52">
        <f>COUNTA(F10:F60)</f>
        <v>51</v>
      </c>
      <c r="G61" s="18">
        <f>SUM(G10:G60)</f>
        <v>1957088</v>
      </c>
      <c r="H61" s="53">
        <f>SUM(H10:H60)</f>
        <v>8000000.0000240002</v>
      </c>
      <c r="I61" s="17">
        <f>SUM(I10:I60)</f>
        <v>1.000000000003</v>
      </c>
    </row>
    <row r="62" spans="1:9" x14ac:dyDescent="0.2">
      <c r="F62" s="54"/>
      <c r="I62" s="3">
        <f>SUM(I10:I60)</f>
        <v>1.000000000003</v>
      </c>
    </row>
    <row r="63" spans="1:9" ht="16.5" x14ac:dyDescent="0.2">
      <c r="A63" s="9" t="s">
        <v>54</v>
      </c>
      <c r="F63" s="54"/>
    </row>
    <row r="64" spans="1:9" x14ac:dyDescent="0.2">
      <c r="A64" s="10" t="s">
        <v>47</v>
      </c>
      <c r="F64" s="54"/>
    </row>
    <row r="65" spans="1:1" s="12" customFormat="1" x14ac:dyDescent="0.2">
      <c r="A65" s="11"/>
    </row>
    <row r="66" spans="1:1" s="12" customFormat="1" ht="16.5" x14ac:dyDescent="0.2">
      <c r="A66" s="9" t="s">
        <v>67</v>
      </c>
    </row>
    <row r="67" spans="1:1" s="12" customFormat="1" x14ac:dyDescent="0.2">
      <c r="A67" s="11"/>
    </row>
  </sheetData>
  <sortState xmlns:xlrd2="http://schemas.microsoft.com/office/spreadsheetml/2017/richdata2" ref="F10:I60">
    <sortCondition descending="1" ref="H10:H60"/>
  </sortState>
  <phoneticPr fontId="0" type="noConversion"/>
  <pageMargins left="0.78740157480314965" right="0.59055118110236227" top="0.78740157480314965" bottom="0.59055118110236227" header="0.31496062992125984" footer="0.31496062992125984"/>
  <pageSetup paperSize="9" orientation="landscape" r:id="rId1"/>
  <headerFooter alignWithMargins="0">
    <oddHeader xml:space="preserve">&amp;L&amp;9&amp;K06-033Evangelischer Oberkirchenrat Stuttgart
Referat Finanzplanung, Haushalt, Steuern, Finanzcontrolling und Statistik&amp;R&amp;9&amp;KC00000
Stand: 26.05.2020
</oddHeader>
    <oddFooter>&amp;L&amp;9&amp;K06-035Finanzen der Kirchengemeinden und Statistik - 7.1.4 - &amp;Ufinanzen@elk-wue.de&amp;R&amp;9&amp;K06-035Seite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Ausschüttung pro Gemeindeglied</vt:lpstr>
      <vt:lpstr>Balkendia</vt:lpstr>
      <vt:lpstr>'Ausschüttung pro Gemeindeglied'!Drucktitel</vt:lpstr>
    </vt:vector>
  </TitlesOfParts>
  <Company>OKR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</dc:creator>
  <cp:lastModifiedBy>Bredow, Ute</cp:lastModifiedBy>
  <cp:lastPrinted>2017-07-10T15:12:40Z</cp:lastPrinted>
  <dcterms:created xsi:type="dcterms:W3CDTF">2008-04-23T14:09:55Z</dcterms:created>
  <dcterms:modified xsi:type="dcterms:W3CDTF">2020-05-26T12:21:17Z</dcterms:modified>
</cp:coreProperties>
</file>