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dow\AppData\Local\Temp\8\SWA61b09d260\"/>
    </mc:Choice>
  </mc:AlternateContent>
  <xr:revisionPtr revIDLastSave="0" documentId="13_ncr:1_{F009BD04-E6E5-4E77-9EB6-CB6C58F0FC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usammenstellg. 2022 gesamt" sheetId="3" r:id="rId1"/>
  </sheets>
  <definedNames>
    <definedName name="_xlnm._FilterDatabase" localSheetId="0" hidden="1">'Zusammenstellg. 2022 gesamt'!#REF!</definedName>
    <definedName name="_xlnm.Print_Area" localSheetId="0">'Zusammenstellg. 2022 gesamt'!$A$1:$H$57</definedName>
    <definedName name="_xlnm.Print_Titles" localSheetId="0">'Zusammenstellg. 2022 gesamt'!$3:$4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D57" i="3" l="1"/>
  <c r="D5" i="3" l="1"/>
  <c r="C57" i="3"/>
  <c r="C5" i="3" s="1"/>
  <c r="E56" i="3"/>
  <c r="G56" i="3" s="1"/>
  <c r="E55" i="3"/>
  <c r="G55" i="3" s="1"/>
  <c r="E54" i="3"/>
  <c r="G54" i="3" s="1"/>
  <c r="E53" i="3"/>
  <c r="G53" i="3" s="1"/>
  <c r="E52" i="3"/>
  <c r="G52" i="3" s="1"/>
  <c r="E51" i="3"/>
  <c r="G51" i="3" s="1"/>
  <c r="E50" i="3"/>
  <c r="G50" i="3" s="1"/>
  <c r="E49" i="3"/>
  <c r="G49" i="3" s="1"/>
  <c r="E48" i="3"/>
  <c r="G48" i="3" s="1"/>
  <c r="E47" i="3"/>
  <c r="G47" i="3" s="1"/>
  <c r="E46" i="3"/>
  <c r="G46" i="3" s="1"/>
  <c r="E45" i="3"/>
  <c r="G45" i="3" s="1"/>
  <c r="E44" i="3"/>
  <c r="G44" i="3" s="1"/>
  <c r="E43" i="3"/>
  <c r="G43" i="3" s="1"/>
  <c r="E42" i="3"/>
  <c r="G42" i="3" s="1"/>
  <c r="E41" i="3"/>
  <c r="G41" i="3" s="1"/>
  <c r="E40" i="3"/>
  <c r="G40" i="3" s="1"/>
  <c r="E39" i="3"/>
  <c r="G39" i="3" s="1"/>
  <c r="E38" i="3"/>
  <c r="G38" i="3" s="1"/>
  <c r="E37" i="3"/>
  <c r="G37" i="3" s="1"/>
  <c r="E36" i="3"/>
  <c r="G36" i="3" s="1"/>
  <c r="E35" i="3"/>
  <c r="G35" i="3" s="1"/>
  <c r="E34" i="3"/>
  <c r="G34" i="3" s="1"/>
  <c r="E33" i="3"/>
  <c r="G33" i="3" s="1"/>
  <c r="E32" i="3"/>
  <c r="G32" i="3" s="1"/>
  <c r="E31" i="3"/>
  <c r="G31" i="3" s="1"/>
  <c r="E30" i="3"/>
  <c r="G30" i="3" s="1"/>
  <c r="E29" i="3"/>
  <c r="G29" i="3" s="1"/>
  <c r="E28" i="3"/>
  <c r="G28" i="3" s="1"/>
  <c r="E27" i="3"/>
  <c r="G27" i="3" s="1"/>
  <c r="E26" i="3"/>
  <c r="G26" i="3" s="1"/>
  <c r="E25" i="3"/>
  <c r="G25" i="3" s="1"/>
  <c r="E24" i="3"/>
  <c r="G24" i="3" s="1"/>
  <c r="E23" i="3"/>
  <c r="G23" i="3" s="1"/>
  <c r="E22" i="3"/>
  <c r="G22" i="3" s="1"/>
  <c r="E21" i="3"/>
  <c r="G21" i="3" s="1"/>
  <c r="E20" i="3"/>
  <c r="G20" i="3" s="1"/>
  <c r="E19" i="3"/>
  <c r="G19" i="3" s="1"/>
  <c r="E18" i="3"/>
  <c r="G18" i="3" s="1"/>
  <c r="E17" i="3"/>
  <c r="G17" i="3" s="1"/>
  <c r="E16" i="3"/>
  <c r="G16" i="3" s="1"/>
  <c r="E15" i="3"/>
  <c r="G1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H55" i="3" l="1"/>
  <c r="H35" i="3"/>
  <c r="H32" i="3"/>
  <c r="H23" i="3"/>
  <c r="H20" i="3"/>
  <c r="H7" i="3"/>
  <c r="H56" i="3"/>
  <c r="H52" i="3"/>
  <c r="H51" i="3"/>
  <c r="H48" i="3"/>
  <c r="H43" i="3"/>
  <c r="H40" i="3"/>
  <c r="H39" i="3"/>
  <c r="H31" i="3"/>
  <c r="H28" i="3"/>
  <c r="H27" i="3"/>
  <c r="H24" i="3"/>
  <c r="H12" i="3"/>
  <c r="H11" i="3"/>
  <c r="H47" i="3"/>
  <c r="H19" i="3"/>
  <c r="H8" i="3"/>
  <c r="H16" i="3"/>
  <c r="H15" i="3"/>
  <c r="H14" i="3"/>
  <c r="H22" i="3"/>
  <c r="H30" i="3"/>
  <c r="H34" i="3"/>
  <c r="H42" i="3"/>
  <c r="H46" i="3"/>
  <c r="H50" i="3"/>
  <c r="H54" i="3"/>
  <c r="H9" i="3"/>
  <c r="H13" i="3"/>
  <c r="H17" i="3"/>
  <c r="H21" i="3"/>
  <c r="H25" i="3"/>
  <c r="H29" i="3"/>
  <c r="H33" i="3"/>
  <c r="H36" i="3"/>
  <c r="H37" i="3"/>
  <c r="H41" i="3"/>
  <c r="H44" i="3"/>
  <c r="H45" i="3"/>
  <c r="H49" i="3"/>
  <c r="H53" i="3"/>
  <c r="E57" i="3"/>
  <c r="E5" i="3" s="1"/>
  <c r="H10" i="3"/>
  <c r="H18" i="3"/>
  <c r="H26" i="3"/>
  <c r="H38" i="3"/>
  <c r="F57" i="3" l="1"/>
  <c r="F5" i="3" s="1"/>
  <c r="G57" i="3"/>
  <c r="G5" i="3" s="1"/>
  <c r="H6" i="3"/>
  <c r="H57" i="3" s="1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Bredow, Ute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Bredow, Ute:</t>
        </r>
        <r>
          <rPr>
            <sz val="9"/>
            <color indexed="81"/>
            <rFont val="Tahoma"/>
            <family val="2"/>
          </rPr>
          <t xml:space="preserve">
Aus Berechnung incl. ao Zuweisungen Spalte W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Bredow, Ute:</t>
        </r>
        <r>
          <rPr>
            <sz val="9"/>
            <color indexed="81"/>
            <rFont val="Tahoma"/>
            <family val="2"/>
          </rPr>
          <t xml:space="preserve">
Aus Tabellenblatt Berechnung HR ZB 2019 Spalte W</t>
        </r>
      </text>
    </comment>
  </commentList>
</comments>
</file>

<file path=xl/sharedStrings.xml><?xml version="1.0" encoding="utf-8"?>
<sst xmlns="http://schemas.openxmlformats.org/spreadsheetml/2006/main" count="65" uniqueCount="65">
  <si>
    <t>Aalen</t>
  </si>
  <si>
    <t>Backnang</t>
  </si>
  <si>
    <t>Bad Cannstatt</t>
  </si>
  <si>
    <t>Bad Urach</t>
  </si>
  <si>
    <t>Balingen</t>
  </si>
  <si>
    <t>Bernhausen</t>
  </si>
  <si>
    <t>Besigheim</t>
  </si>
  <si>
    <t>Biberach</t>
  </si>
  <si>
    <t>Blaubeuren</t>
  </si>
  <si>
    <t>Blaufelden</t>
  </si>
  <si>
    <t>Böblingen</t>
  </si>
  <si>
    <t>Brackenheim</t>
  </si>
  <si>
    <t>Calw</t>
  </si>
  <si>
    <t>Crailsheim</t>
  </si>
  <si>
    <t>Degerloch</t>
  </si>
  <si>
    <t>Ditzingen</t>
  </si>
  <si>
    <t>Esslingen</t>
  </si>
  <si>
    <t>Freudenstadt</t>
  </si>
  <si>
    <t>Gaildorf</t>
  </si>
  <si>
    <t>Geislingen</t>
  </si>
  <si>
    <t>Göppingen</t>
  </si>
  <si>
    <t>Heidenheim</t>
  </si>
  <si>
    <t>Heilbronn</t>
  </si>
  <si>
    <t>Herrenberg</t>
  </si>
  <si>
    <t>Kirchheim</t>
  </si>
  <si>
    <t>Künzelsau</t>
  </si>
  <si>
    <t>Leonberg</t>
  </si>
  <si>
    <t>Ludwigsburg</t>
  </si>
  <si>
    <t>Marbach</t>
  </si>
  <si>
    <t>Mühlacker</t>
  </si>
  <si>
    <t>Münsingen</t>
  </si>
  <si>
    <t>Nagold</t>
  </si>
  <si>
    <t>Neuenbürg</t>
  </si>
  <si>
    <t>Neuenstadt</t>
  </si>
  <si>
    <t>Nürtingen</t>
  </si>
  <si>
    <t>Öhringen</t>
  </si>
  <si>
    <t>Ravensburg</t>
  </si>
  <si>
    <t>Reutlingen</t>
  </si>
  <si>
    <t>Schorndorf</t>
  </si>
  <si>
    <t>Schw. Gmünd</t>
  </si>
  <si>
    <t>Schw. Hall</t>
  </si>
  <si>
    <t>Stuttgart</t>
  </si>
  <si>
    <t>Sulz</t>
  </si>
  <si>
    <t>Tübingen</t>
  </si>
  <si>
    <t>Tuttlingen</t>
  </si>
  <si>
    <t>Ulm</t>
  </si>
  <si>
    <t>Vaihingen</t>
  </si>
  <si>
    <t>Waiblingen</t>
  </si>
  <si>
    <t>Weikersheim</t>
  </si>
  <si>
    <t>Weinsberg</t>
  </si>
  <si>
    <t>Zuffenhausen</t>
  </si>
  <si>
    <t>SUMME</t>
  </si>
  <si>
    <t>Zuweisungsbetrag insgesamt</t>
  </si>
  <si>
    <t>Ordentlicher Zuweisungsbetrag</t>
  </si>
  <si>
    <t>Außerordentlicher Zuweisungsbetrag</t>
  </si>
  <si>
    <t>insgesamt</t>
  </si>
  <si>
    <t>Anteil 1 - Intention: Unterstützung SERL</t>
  </si>
  <si>
    <t>Σ Kirchenbezirke</t>
  </si>
  <si>
    <t>Anteil 2 - Intention: Innovat.Handeln/ Neue Aufbrüche</t>
  </si>
  <si>
    <t>Bezirksnummer</t>
  </si>
  <si>
    <r>
      <rPr>
        <b/>
        <sz val="10"/>
        <color theme="0" tint="-4.9989318521683403E-2"/>
        <rFont val="Arial"/>
        <family val="2"/>
      </rPr>
      <t>Kirchenbezirk,</t>
    </r>
    <r>
      <rPr>
        <sz val="10"/>
        <color theme="0" tint="-4.9989318521683403E-2"/>
        <rFont val="Arial"/>
        <family val="2"/>
      </rPr>
      <t xml:space="preserve"> Struktur nach Verteilgrundsätzen</t>
    </r>
  </si>
  <si>
    <t>Anteil 1 - Intention: Sondermittel Flüchtlingsarbeit</t>
  </si>
  <si>
    <r>
      <t xml:space="preserve">Berechnung 2022 zur Aufteilung des Verteilbetrags </t>
    </r>
    <r>
      <rPr>
        <sz val="11"/>
        <color theme="1"/>
        <rFont val="Arial"/>
        <family val="2"/>
      </rPr>
      <t>(ohne Mittel für Sonderbedarf):</t>
    </r>
  </si>
  <si>
    <t>Ordentliche und außerordentliche Zuweisungsbeträge 2022 nach Verteilverfahren gemäß Anlage 1 der Verteilgrundsätze</t>
  </si>
  <si>
    <t>ub 08.12.2021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</si>
</sst>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Wingdings"/>
      <charset val="2"/>
    </font>
    <font>
      <b/>
      <sz val="11"/>
      <color theme="0" tint="-0.499984740745262"/>
      <name val="Arial"/>
      <family val="2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theme="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theme="0"/>
      </left>
      <right style="thin">
        <color theme="0"/>
      </right>
      <top style="dotted">
        <color rgb="FF002060"/>
      </top>
      <bottom/>
      <diagonal/>
    </border>
    <border>
      <left style="thin">
        <color theme="0"/>
      </left>
      <right/>
      <top style="dotted">
        <color rgb="FF002060"/>
      </top>
      <bottom/>
      <diagonal/>
    </border>
    <border>
      <left style="thin">
        <color theme="0"/>
      </left>
      <right style="thin">
        <color rgb="FF002060"/>
      </right>
      <top style="dotted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4" fontId="6" fillId="0" borderId="6" xfId="0" applyNumberFormat="1" applyFont="1" applyBorder="1" applyAlignment="1">
      <alignment horizontal="right"/>
    </xf>
    <xf numFmtId="4" fontId="8" fillId="0" borderId="0" xfId="0" applyNumberFormat="1" applyFont="1"/>
    <xf numFmtId="0" fontId="7" fillId="4" borderId="1" xfId="0" applyFont="1" applyFill="1" applyBorder="1"/>
    <xf numFmtId="0" fontId="7" fillId="3" borderId="1" xfId="0" applyFont="1" applyFill="1" applyBorder="1"/>
    <xf numFmtId="0" fontId="9" fillId="4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4" fillId="0" borderId="0" xfId="0" applyFont="1" applyFill="1" applyBorder="1" applyAlignment="1">
      <alignment vertical="center"/>
    </xf>
    <xf numFmtId="4" fontId="17" fillId="4" borderId="8" xfId="0" applyNumberFormat="1" applyFont="1" applyFill="1" applyBorder="1" applyAlignment="1">
      <alignment horizontal="right" vertical="center" indent="1"/>
    </xf>
    <xf numFmtId="4" fontId="15" fillId="3" borderId="1" xfId="0" applyNumberFormat="1" applyFont="1" applyFill="1" applyBorder="1" applyAlignment="1">
      <alignment horizontal="right" indent="1"/>
    </xf>
    <xf numFmtId="4" fontId="15" fillId="4" borderId="1" xfId="0" applyNumberFormat="1" applyFont="1" applyFill="1" applyBorder="1" applyAlignment="1">
      <alignment horizontal="right" indent="1"/>
    </xf>
    <xf numFmtId="3" fontId="16" fillId="0" borderId="0" xfId="0" applyNumberFormat="1" applyFont="1"/>
    <xf numFmtId="0" fontId="16" fillId="0" borderId="0" xfId="0" applyFont="1"/>
    <xf numFmtId="0" fontId="15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4" fontId="17" fillId="4" borderId="13" xfId="0" applyNumberFormat="1" applyFont="1" applyFill="1" applyBorder="1" applyAlignment="1">
      <alignment horizontal="right" vertical="center" indent="1"/>
    </xf>
    <xf numFmtId="4" fontId="18" fillId="4" borderId="8" xfId="0" applyNumberFormat="1" applyFont="1" applyFill="1" applyBorder="1" applyAlignment="1">
      <alignment horizontal="right" vertical="center" indent="1"/>
    </xf>
    <xf numFmtId="0" fontId="19" fillId="0" borderId="0" xfId="0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horizontal="right" vertical="center" indent="1"/>
    </xf>
    <xf numFmtId="0" fontId="9" fillId="4" borderId="12" xfId="0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4" borderId="3" xfId="0" applyFont="1" applyFill="1" applyBorder="1"/>
    <xf numFmtId="4" fontId="20" fillId="5" borderId="6" xfId="0" applyNumberFormat="1" applyFont="1" applyFill="1" applyBorder="1" applyAlignment="1">
      <alignment horizontal="right"/>
    </xf>
    <xf numFmtId="4" fontId="20" fillId="5" borderId="6" xfId="0" applyNumberFormat="1" applyFont="1" applyFill="1" applyBorder="1" applyAlignment="1">
      <alignment horizontal="right" indent="1"/>
    </xf>
    <xf numFmtId="0" fontId="16" fillId="0" borderId="0" xfId="0" applyFont="1" applyAlignment="1">
      <alignment horizontal="right" vertical="center"/>
    </xf>
    <xf numFmtId="4" fontId="15" fillId="3" borderId="2" xfId="0" applyNumberFormat="1" applyFont="1" applyFill="1" applyBorder="1" applyAlignment="1">
      <alignment horizontal="right" indent="1"/>
    </xf>
    <xf numFmtId="4" fontId="22" fillId="3" borderId="1" xfId="0" applyNumberFormat="1" applyFont="1" applyFill="1" applyBorder="1" applyAlignment="1">
      <alignment horizontal="right" indent="1"/>
    </xf>
    <xf numFmtId="4" fontId="15" fillId="4" borderId="2" xfId="0" applyNumberFormat="1" applyFont="1" applyFill="1" applyBorder="1" applyAlignment="1">
      <alignment horizontal="right" indent="1"/>
    </xf>
    <xf numFmtId="4" fontId="22" fillId="4" borderId="1" xfId="0" applyNumberFormat="1" applyFont="1" applyFill="1" applyBorder="1" applyAlignment="1">
      <alignment horizontal="right" inden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</cellXfs>
  <cellStyles count="7">
    <cellStyle name="Komma 2" xfId="5" xr:uid="{57BD73BF-4793-4CB5-8263-BB01C63410B3}"/>
    <cellStyle name="Standard" xfId="0" builtinId="0"/>
    <cellStyle name="Standard 2" xfId="2" xr:uid="{00000000-0005-0000-0000-000001000000}"/>
    <cellStyle name="Standard 2 2" xfId="6" xr:uid="{55165731-E974-4F89-9805-4DECA0FF129C}"/>
    <cellStyle name="Standard 3" xfId="1" xr:uid="{00000000-0005-0000-0000-00002F000000}"/>
    <cellStyle name="Standard 3 2" xfId="4" xr:uid="{B403A19C-3E17-48E5-BFE7-DD0A4BD70AE5}"/>
    <cellStyle name="Standard 4" xfId="3" xr:uid="{565226D6-2E55-4B12-B6E8-CF253EC47D94}"/>
  </cellStyles>
  <dxfs count="0"/>
  <tableStyles count="0" defaultTableStyle="TableStyleMedium2" defaultPivotStyle="PivotStyleLight16"/>
  <colors>
    <mruColors>
      <color rgb="FFE6AF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view="pageBreakPreview" zoomScaleNormal="100" zoomScaleSheetLayoutView="100" workbookViewId="0">
      <selection activeCell="E26" sqref="E26"/>
    </sheetView>
  </sheetViews>
  <sheetFormatPr baseColWidth="10" defaultColWidth="11" defaultRowHeight="12.75" x14ac:dyDescent="0.2"/>
  <cols>
    <col min="1" max="2" width="16.42578125" style="1" customWidth="1"/>
    <col min="3" max="4" width="18.28515625" style="20" customWidth="1"/>
    <col min="5" max="5" width="18.28515625" style="12" customWidth="1"/>
    <col min="6" max="6" width="18.28515625" style="12" hidden="1" customWidth="1"/>
    <col min="7" max="7" width="18.28515625" style="12" customWidth="1"/>
    <col min="8" max="8" width="20" style="12" customWidth="1"/>
    <col min="9" max="9" width="13.28515625" style="1" bestFit="1" customWidth="1"/>
    <col min="10" max="16384" width="11" style="1"/>
  </cols>
  <sheetData>
    <row r="1" spans="1:16" s="3" customFormat="1" ht="18.95" customHeight="1" x14ac:dyDescent="0.25">
      <c r="A1" s="4" t="s">
        <v>62</v>
      </c>
      <c r="B1" s="4"/>
      <c r="C1" s="26"/>
      <c r="D1" s="15"/>
      <c r="E1" s="10"/>
      <c r="F1" s="10"/>
      <c r="G1" s="10"/>
      <c r="H1" s="33" t="s">
        <v>64</v>
      </c>
    </row>
    <row r="2" spans="1:16" s="3" customFormat="1" ht="18.95" customHeight="1" x14ac:dyDescent="0.25">
      <c r="A2" s="4" t="s">
        <v>63</v>
      </c>
      <c r="B2" s="4"/>
      <c r="C2" s="26"/>
      <c r="D2" s="15"/>
      <c r="E2" s="10"/>
      <c r="F2" s="10"/>
      <c r="G2" s="10"/>
      <c r="H2" s="11"/>
    </row>
    <row r="3" spans="1:16" s="3" customFormat="1" ht="16.149999999999999" customHeight="1" x14ac:dyDescent="0.25">
      <c r="A3" s="38" t="s">
        <v>60</v>
      </c>
      <c r="B3" s="47" t="s">
        <v>59</v>
      </c>
      <c r="C3" s="40" t="s">
        <v>52</v>
      </c>
      <c r="D3" s="42" t="s">
        <v>53</v>
      </c>
      <c r="E3" s="44" t="s">
        <v>54</v>
      </c>
      <c r="F3" s="45"/>
      <c r="G3" s="45"/>
      <c r="H3" s="46"/>
    </row>
    <row r="4" spans="1:16" ht="33.6" customHeight="1" x14ac:dyDescent="0.2">
      <c r="A4" s="39"/>
      <c r="B4" s="39"/>
      <c r="C4" s="41"/>
      <c r="D4" s="43"/>
      <c r="E4" s="21" t="s">
        <v>55</v>
      </c>
      <c r="F4" s="22" t="s">
        <v>56</v>
      </c>
      <c r="G4" s="22" t="s">
        <v>61</v>
      </c>
      <c r="H4" s="23" t="s">
        <v>58</v>
      </c>
    </row>
    <row r="5" spans="1:16" ht="26.45" customHeight="1" x14ac:dyDescent="0.2">
      <c r="A5" s="9" t="s">
        <v>57</v>
      </c>
      <c r="B5" s="28"/>
      <c r="C5" s="27">
        <f>C57</f>
        <v>253429000.00000203</v>
      </c>
      <c r="D5" s="16">
        <f t="shared" ref="D5:H5" si="0">D57</f>
        <v>249929000.00000006</v>
      </c>
      <c r="E5" s="24">
        <f t="shared" si="0"/>
        <v>3500000.0000020587</v>
      </c>
      <c r="F5" s="25">
        <f t="shared" si="0"/>
        <v>0</v>
      </c>
      <c r="G5" s="25">
        <f t="shared" si="0"/>
        <v>2000000.0000011765</v>
      </c>
      <c r="H5" s="25">
        <f t="shared" si="0"/>
        <v>1500000.0000008827</v>
      </c>
    </row>
    <row r="6" spans="1:16" ht="19.899999999999999" customHeight="1" x14ac:dyDescent="0.2">
      <c r="A6" s="8" t="s">
        <v>0</v>
      </c>
      <c r="B6" s="29">
        <v>200</v>
      </c>
      <c r="C6" s="17">
        <v>4615909.9339800002</v>
      </c>
      <c r="D6" s="17">
        <v>4552254.7041785466</v>
      </c>
      <c r="E6" s="34">
        <f>C6-D6</f>
        <v>63655.22980145365</v>
      </c>
      <c r="F6" s="35">
        <v>0</v>
      </c>
      <c r="G6" s="34">
        <f>E6/3500000*2000000</f>
        <v>36374.417029402081</v>
      </c>
      <c r="H6" s="34">
        <f>E6-F6-G6</f>
        <v>27280.812772051569</v>
      </c>
      <c r="I6" s="2">
        <f t="shared" ref="I6:I55" si="1">D6+E6</f>
        <v>4615909.9339800002</v>
      </c>
      <c r="J6" s="2"/>
      <c r="K6" s="2"/>
      <c r="L6" s="2"/>
      <c r="M6" s="2"/>
      <c r="N6" s="2"/>
      <c r="O6" s="2"/>
      <c r="P6" s="2"/>
    </row>
    <row r="7" spans="1:16" ht="19.899999999999999" customHeight="1" x14ac:dyDescent="0.2">
      <c r="A7" s="7" t="s">
        <v>1</v>
      </c>
      <c r="B7" s="30">
        <v>300</v>
      </c>
      <c r="C7" s="18">
        <v>4805074.7894350002</v>
      </c>
      <c r="D7" s="18">
        <v>4738707.3762992825</v>
      </c>
      <c r="E7" s="36">
        <f>C7-D7</f>
        <v>66367.413135717623</v>
      </c>
      <c r="F7" s="35">
        <v>0</v>
      </c>
      <c r="G7" s="36">
        <f t="shared" ref="G7:G56" si="2">E7/3500000*2000000</f>
        <v>37924.236077552931</v>
      </c>
      <c r="H7" s="36">
        <f>E7-F7-G7</f>
        <v>28443.177058164692</v>
      </c>
      <c r="I7" s="2">
        <f t="shared" si="1"/>
        <v>4805074.7894350002</v>
      </c>
      <c r="J7" s="2"/>
      <c r="K7" s="2"/>
      <c r="L7" s="2"/>
      <c r="M7" s="2"/>
      <c r="N7" s="2"/>
      <c r="O7" s="2"/>
      <c r="P7" s="2"/>
    </row>
    <row r="8" spans="1:16" ht="19.899999999999999" customHeight="1" x14ac:dyDescent="0.2">
      <c r="A8" s="8" t="s">
        <v>2</v>
      </c>
      <c r="B8" s="29">
        <v>5400</v>
      </c>
      <c r="C8" s="17">
        <v>4323917.1945249997</v>
      </c>
      <c r="D8" s="17">
        <v>4264060.2593330024</v>
      </c>
      <c r="E8" s="34">
        <f>C8-D8</f>
        <v>59856.935191997327</v>
      </c>
      <c r="F8" s="35">
        <v>0</v>
      </c>
      <c r="G8" s="34">
        <f t="shared" si="2"/>
        <v>34203.962966855615</v>
      </c>
      <c r="H8" s="34">
        <f t="shared" ref="H8:H56" si="3">E8-F8-G8</f>
        <v>25652.972225141712</v>
      </c>
      <c r="I8" s="2">
        <f t="shared" si="1"/>
        <v>4323917.1945249997</v>
      </c>
      <c r="J8" s="2"/>
      <c r="K8" s="2"/>
      <c r="L8" s="2"/>
      <c r="M8" s="2"/>
      <c r="N8" s="2"/>
      <c r="O8" s="2"/>
      <c r="P8" s="2"/>
    </row>
    <row r="9" spans="1:16" ht="19.899999999999999" customHeight="1" x14ac:dyDescent="0.2">
      <c r="A9" s="7" t="s">
        <v>3</v>
      </c>
      <c r="B9" s="30">
        <v>5500</v>
      </c>
      <c r="C9" s="18">
        <v>4322612.3791549997</v>
      </c>
      <c r="D9" s="18">
        <v>4263003.0853449088</v>
      </c>
      <c r="E9" s="36">
        <f t="shared" ref="E9:E55" si="4">C9-D9</f>
        <v>59609.293810090981</v>
      </c>
      <c r="F9" s="35">
        <v>0</v>
      </c>
      <c r="G9" s="36">
        <f t="shared" si="2"/>
        <v>34062.453605766277</v>
      </c>
      <c r="H9" s="36">
        <f t="shared" si="3"/>
        <v>25546.840204324704</v>
      </c>
      <c r="I9" s="2">
        <f t="shared" si="1"/>
        <v>4322612.3791549997</v>
      </c>
      <c r="J9" s="2"/>
      <c r="K9" s="2"/>
      <c r="L9" s="2"/>
      <c r="M9" s="2"/>
      <c r="N9" s="2"/>
      <c r="O9" s="2"/>
      <c r="P9" s="2"/>
    </row>
    <row r="10" spans="1:16" ht="19.899999999999999" customHeight="1" x14ac:dyDescent="0.2">
      <c r="A10" s="8" t="s">
        <v>4</v>
      </c>
      <c r="B10" s="29">
        <v>400</v>
      </c>
      <c r="C10" s="17">
        <v>7041900.3379539996</v>
      </c>
      <c r="D10" s="17">
        <v>6944740.8842196949</v>
      </c>
      <c r="E10" s="34">
        <f t="shared" si="4"/>
        <v>97159.453734304756</v>
      </c>
      <c r="F10" s="35">
        <v>0</v>
      </c>
      <c r="G10" s="34">
        <f t="shared" si="2"/>
        <v>55519.687848174144</v>
      </c>
      <c r="H10" s="34">
        <f t="shared" si="3"/>
        <v>41639.765886130612</v>
      </c>
      <c r="I10" s="2">
        <f t="shared" si="1"/>
        <v>7041900.3379539996</v>
      </c>
      <c r="J10" s="2"/>
      <c r="K10" s="2"/>
      <c r="L10" s="2"/>
      <c r="M10" s="2"/>
      <c r="N10" s="2"/>
      <c r="O10" s="2"/>
      <c r="P10" s="2"/>
    </row>
    <row r="11" spans="1:16" ht="19.899999999999999" customHeight="1" x14ac:dyDescent="0.2">
      <c r="A11" s="7" t="s">
        <v>5</v>
      </c>
      <c r="B11" s="30">
        <v>5300</v>
      </c>
      <c r="C11" s="18">
        <v>4994013.8277909998</v>
      </c>
      <c r="D11" s="18">
        <v>4925097.5493838107</v>
      </c>
      <c r="E11" s="36">
        <f t="shared" si="4"/>
        <v>68916.278407189064</v>
      </c>
      <c r="F11" s="35">
        <v>0</v>
      </c>
      <c r="G11" s="36">
        <f t="shared" si="2"/>
        <v>39380.73051839375</v>
      </c>
      <c r="H11" s="36">
        <f t="shared" si="3"/>
        <v>29535.547888795314</v>
      </c>
      <c r="I11" s="2">
        <f t="shared" si="1"/>
        <v>4994013.8277909998</v>
      </c>
      <c r="J11" s="2"/>
      <c r="K11" s="2"/>
      <c r="L11" s="2"/>
      <c r="M11" s="2"/>
      <c r="N11" s="2"/>
      <c r="O11" s="2"/>
      <c r="P11" s="2"/>
    </row>
    <row r="12" spans="1:16" ht="19.899999999999999" customHeight="1" x14ac:dyDescent="0.2">
      <c r="A12" s="8" t="s">
        <v>6</v>
      </c>
      <c r="B12" s="29">
        <v>500</v>
      </c>
      <c r="C12" s="17">
        <v>4871559.954291</v>
      </c>
      <c r="D12" s="17">
        <v>4804386.2181384787</v>
      </c>
      <c r="E12" s="34">
        <f t="shared" si="4"/>
        <v>67173.736152521335</v>
      </c>
      <c r="F12" s="35">
        <v>0</v>
      </c>
      <c r="G12" s="34">
        <f t="shared" si="2"/>
        <v>38384.992087155049</v>
      </c>
      <c r="H12" s="34">
        <f t="shared" si="3"/>
        <v>28788.744065366285</v>
      </c>
      <c r="I12" s="2">
        <f t="shared" si="1"/>
        <v>4871559.954291</v>
      </c>
      <c r="J12" s="2"/>
      <c r="K12" s="2"/>
      <c r="L12" s="2"/>
      <c r="M12" s="2"/>
      <c r="N12" s="2"/>
      <c r="O12" s="2"/>
      <c r="P12" s="2"/>
    </row>
    <row r="13" spans="1:16" ht="19.899999999999999" customHeight="1" x14ac:dyDescent="0.2">
      <c r="A13" s="7" t="s">
        <v>7</v>
      </c>
      <c r="B13" s="30">
        <v>600</v>
      </c>
      <c r="C13" s="18">
        <v>5144571.383653</v>
      </c>
      <c r="D13" s="18">
        <v>5073632.2960134223</v>
      </c>
      <c r="E13" s="36">
        <f t="shared" si="4"/>
        <v>70939.087639577687</v>
      </c>
      <c r="F13" s="35">
        <v>0</v>
      </c>
      <c r="G13" s="36">
        <f t="shared" si="2"/>
        <v>40536.621508330107</v>
      </c>
      <c r="H13" s="36">
        <f t="shared" si="3"/>
        <v>30402.46613124758</v>
      </c>
      <c r="I13" s="2">
        <f t="shared" si="1"/>
        <v>5144571.383653</v>
      </c>
      <c r="J13" s="2"/>
      <c r="K13" s="2"/>
      <c r="L13" s="2"/>
      <c r="M13" s="2"/>
      <c r="N13" s="2"/>
      <c r="O13" s="2"/>
      <c r="P13" s="2"/>
    </row>
    <row r="14" spans="1:16" ht="19.899999999999999" customHeight="1" x14ac:dyDescent="0.2">
      <c r="A14" s="8" t="s">
        <v>8</v>
      </c>
      <c r="B14" s="29">
        <v>700</v>
      </c>
      <c r="C14" s="17">
        <v>3166951.6610079999</v>
      </c>
      <c r="D14" s="17">
        <v>3123275.3224984808</v>
      </c>
      <c r="E14" s="34">
        <f t="shared" si="4"/>
        <v>43676.338509519119</v>
      </c>
      <c r="F14" s="35">
        <v>0</v>
      </c>
      <c r="G14" s="34">
        <f t="shared" si="2"/>
        <v>24957.907719725212</v>
      </c>
      <c r="H14" s="34">
        <f t="shared" si="3"/>
        <v>18718.430789793907</v>
      </c>
      <c r="I14" s="2">
        <f t="shared" si="1"/>
        <v>3166951.6610079999</v>
      </c>
      <c r="J14" s="2"/>
      <c r="K14" s="2"/>
      <c r="L14" s="2"/>
      <c r="M14" s="2"/>
      <c r="N14" s="2"/>
      <c r="O14" s="2"/>
      <c r="P14" s="2"/>
    </row>
    <row r="15" spans="1:16" ht="19.899999999999999" customHeight="1" x14ac:dyDescent="0.2">
      <c r="A15" s="7" t="s">
        <v>9</v>
      </c>
      <c r="B15" s="30">
        <v>800</v>
      </c>
      <c r="C15" s="18">
        <v>2757983.3714319998</v>
      </c>
      <c r="D15" s="18">
        <v>2719943.1773907901</v>
      </c>
      <c r="E15" s="36">
        <f t="shared" si="4"/>
        <v>38040.194041209761</v>
      </c>
      <c r="F15" s="35">
        <v>0</v>
      </c>
      <c r="G15" s="36">
        <f t="shared" si="2"/>
        <v>21737.253737834151</v>
      </c>
      <c r="H15" s="37">
        <f t="shared" si="3"/>
        <v>16302.94030337561</v>
      </c>
      <c r="I15" s="2">
        <f t="shared" si="1"/>
        <v>2757983.3714319998</v>
      </c>
      <c r="J15" s="2"/>
      <c r="K15" s="2"/>
      <c r="L15" s="2"/>
      <c r="M15" s="2"/>
      <c r="N15" s="2"/>
      <c r="O15" s="2"/>
      <c r="P15" s="2"/>
    </row>
    <row r="16" spans="1:16" ht="19.899999999999999" customHeight="1" x14ac:dyDescent="0.2">
      <c r="A16" s="8" t="s">
        <v>10</v>
      </c>
      <c r="B16" s="29">
        <v>900</v>
      </c>
      <c r="C16" s="17">
        <v>6585940.8682930004</v>
      </c>
      <c r="D16" s="17">
        <v>6495129.5521759009</v>
      </c>
      <c r="E16" s="34">
        <f t="shared" si="4"/>
        <v>90811.316117099486</v>
      </c>
      <c r="F16" s="35">
        <v>0</v>
      </c>
      <c r="G16" s="34">
        <f t="shared" si="2"/>
        <v>51892.180638342565</v>
      </c>
      <c r="H16" s="35">
        <f t="shared" si="3"/>
        <v>38919.135478756922</v>
      </c>
      <c r="I16" s="2">
        <f t="shared" si="1"/>
        <v>6585940.8682930004</v>
      </c>
      <c r="J16" s="2"/>
      <c r="K16" s="2"/>
      <c r="L16" s="2"/>
      <c r="M16" s="2"/>
      <c r="N16" s="2"/>
      <c r="O16" s="2"/>
      <c r="P16" s="2"/>
    </row>
    <row r="17" spans="1:16" ht="19.899999999999999" customHeight="1" x14ac:dyDescent="0.2">
      <c r="A17" s="7" t="s">
        <v>11</v>
      </c>
      <c r="B17" s="30">
        <v>1000</v>
      </c>
      <c r="C17" s="18">
        <v>3338385.2387179998</v>
      </c>
      <c r="D17" s="18">
        <v>3292346.0279892264</v>
      </c>
      <c r="E17" s="36">
        <f t="shared" si="4"/>
        <v>46039.210728773382</v>
      </c>
      <c r="F17" s="35">
        <v>0</v>
      </c>
      <c r="G17" s="36">
        <f t="shared" si="2"/>
        <v>26308.120416441932</v>
      </c>
      <c r="H17" s="37">
        <f t="shared" si="3"/>
        <v>19731.090312331449</v>
      </c>
      <c r="I17" s="2">
        <f t="shared" si="1"/>
        <v>3338385.2387179998</v>
      </c>
      <c r="J17" s="2"/>
      <c r="K17" s="2"/>
      <c r="L17" s="2"/>
      <c r="M17" s="2"/>
      <c r="N17" s="2"/>
      <c r="O17" s="2"/>
      <c r="P17" s="2"/>
    </row>
    <row r="18" spans="1:16" ht="19.899999999999999" customHeight="1" x14ac:dyDescent="0.2">
      <c r="A18" s="8" t="s">
        <v>12</v>
      </c>
      <c r="B18" s="29">
        <v>5600</v>
      </c>
      <c r="C18" s="17">
        <v>4065309.222935</v>
      </c>
      <c r="D18" s="17">
        <v>4009242.0588912624</v>
      </c>
      <c r="E18" s="34">
        <f t="shared" si="4"/>
        <v>56067.164043737575</v>
      </c>
      <c r="F18" s="35">
        <v>0</v>
      </c>
      <c r="G18" s="34">
        <f t="shared" si="2"/>
        <v>32038.379453564332</v>
      </c>
      <c r="H18" s="35">
        <f t="shared" si="3"/>
        <v>24028.784590173243</v>
      </c>
      <c r="I18" s="2">
        <f t="shared" si="1"/>
        <v>4065309.222935</v>
      </c>
      <c r="J18" s="2"/>
      <c r="K18" s="2"/>
      <c r="L18" s="2"/>
      <c r="M18" s="2"/>
      <c r="N18" s="2"/>
      <c r="O18" s="2"/>
      <c r="P18" s="2"/>
    </row>
    <row r="19" spans="1:16" ht="19.899999999999999" customHeight="1" x14ac:dyDescent="0.2">
      <c r="A19" s="7" t="s">
        <v>13</v>
      </c>
      <c r="B19" s="30">
        <v>1300</v>
      </c>
      <c r="C19" s="18">
        <v>3697792.7425719998</v>
      </c>
      <c r="D19" s="18">
        <v>3646796.4352920423</v>
      </c>
      <c r="E19" s="36">
        <f t="shared" si="4"/>
        <v>50996.307279957458</v>
      </c>
      <c r="F19" s="35">
        <v>0</v>
      </c>
      <c r="G19" s="36">
        <f t="shared" si="2"/>
        <v>29140.747017118549</v>
      </c>
      <c r="H19" s="37">
        <f t="shared" si="3"/>
        <v>21855.56026283891</v>
      </c>
      <c r="I19" s="2">
        <f t="shared" si="1"/>
        <v>3697792.7425719998</v>
      </c>
      <c r="J19" s="2"/>
      <c r="K19" s="2"/>
      <c r="L19" s="2"/>
      <c r="M19" s="2"/>
      <c r="N19" s="2"/>
      <c r="O19" s="2"/>
      <c r="P19" s="2"/>
    </row>
    <row r="20" spans="1:16" ht="19.899999999999999" customHeight="1" x14ac:dyDescent="0.2">
      <c r="A20" s="8" t="s">
        <v>14</v>
      </c>
      <c r="B20" s="29">
        <v>5400</v>
      </c>
      <c r="C20" s="17">
        <v>5305191.3428379996</v>
      </c>
      <c r="D20" s="17">
        <v>5232020.3737626057</v>
      </c>
      <c r="E20" s="34">
        <f t="shared" si="4"/>
        <v>73170.969075393863</v>
      </c>
      <c r="F20" s="35">
        <v>0</v>
      </c>
      <c r="G20" s="34">
        <f t="shared" si="2"/>
        <v>41811.982328796497</v>
      </c>
      <c r="H20" s="35">
        <f t="shared" si="3"/>
        <v>31358.986746597366</v>
      </c>
      <c r="I20" s="2">
        <f t="shared" si="1"/>
        <v>5305191.3428379996</v>
      </c>
      <c r="J20" s="2"/>
      <c r="K20" s="2"/>
      <c r="L20" s="2"/>
      <c r="M20" s="2"/>
      <c r="N20" s="2"/>
      <c r="O20" s="2"/>
      <c r="P20" s="2"/>
    </row>
    <row r="21" spans="1:16" ht="19.899999999999999" customHeight="1" x14ac:dyDescent="0.2">
      <c r="A21" s="7" t="s">
        <v>15</v>
      </c>
      <c r="B21" s="30">
        <v>5800</v>
      </c>
      <c r="C21" s="18">
        <v>3530748.3142789998</v>
      </c>
      <c r="D21" s="18">
        <v>3482061.8332941798</v>
      </c>
      <c r="E21" s="36">
        <f t="shared" si="4"/>
        <v>48686.480984820053</v>
      </c>
      <c r="F21" s="35">
        <v>0</v>
      </c>
      <c r="G21" s="36">
        <f t="shared" si="2"/>
        <v>27820.846277040029</v>
      </c>
      <c r="H21" s="37">
        <f t="shared" si="3"/>
        <v>20865.634707780024</v>
      </c>
      <c r="I21" s="2">
        <f t="shared" si="1"/>
        <v>3530748.3142789998</v>
      </c>
      <c r="J21" s="2"/>
      <c r="K21" s="2"/>
      <c r="L21" s="2"/>
      <c r="M21" s="2"/>
      <c r="N21" s="2"/>
      <c r="O21" s="2"/>
      <c r="P21" s="2"/>
    </row>
    <row r="22" spans="1:16" ht="19.899999999999999" customHeight="1" x14ac:dyDescent="0.2">
      <c r="A22" s="8" t="s">
        <v>16</v>
      </c>
      <c r="B22" s="29">
        <v>1500</v>
      </c>
      <c r="C22" s="17">
        <v>6976665.5593400002</v>
      </c>
      <c r="D22" s="17">
        <v>6880450.6009238483</v>
      </c>
      <c r="E22" s="34">
        <f t="shared" si="4"/>
        <v>96214.958416151814</v>
      </c>
      <c r="F22" s="35">
        <v>0</v>
      </c>
      <c r="G22" s="34">
        <f t="shared" si="2"/>
        <v>54979.976237801035</v>
      </c>
      <c r="H22" s="35">
        <f t="shared" si="3"/>
        <v>41234.98217835078</v>
      </c>
      <c r="I22" s="2">
        <f t="shared" si="1"/>
        <v>6976665.5593400002</v>
      </c>
      <c r="J22" s="2"/>
      <c r="K22" s="2"/>
      <c r="L22" s="2"/>
      <c r="M22" s="2"/>
      <c r="N22" s="2"/>
      <c r="O22" s="2"/>
      <c r="P22" s="2"/>
    </row>
    <row r="23" spans="1:16" ht="19.899999999999999" customHeight="1" x14ac:dyDescent="0.2">
      <c r="A23" s="7" t="s">
        <v>17</v>
      </c>
      <c r="B23" s="30">
        <v>1600</v>
      </c>
      <c r="C23" s="18">
        <v>4852518.9182019997</v>
      </c>
      <c r="D23" s="18">
        <v>4785597.5642855726</v>
      </c>
      <c r="E23" s="36">
        <f t="shared" si="4"/>
        <v>66921.353916427121</v>
      </c>
      <c r="F23" s="35">
        <v>0</v>
      </c>
      <c r="G23" s="36">
        <f t="shared" si="2"/>
        <v>38240.773666529778</v>
      </c>
      <c r="H23" s="37">
        <f t="shared" si="3"/>
        <v>28680.580249897343</v>
      </c>
      <c r="I23" s="2">
        <f t="shared" si="1"/>
        <v>4852518.9182019997</v>
      </c>
      <c r="J23" s="2"/>
      <c r="K23" s="2"/>
      <c r="L23" s="2"/>
      <c r="M23" s="2"/>
      <c r="N23" s="2"/>
      <c r="O23" s="2"/>
      <c r="P23" s="2"/>
    </row>
    <row r="24" spans="1:16" ht="19.899999999999999" customHeight="1" x14ac:dyDescent="0.2">
      <c r="A24" s="8" t="s">
        <v>18</v>
      </c>
      <c r="B24" s="29">
        <v>1700</v>
      </c>
      <c r="C24" s="17">
        <v>2577466.7343299999</v>
      </c>
      <c r="D24" s="17">
        <v>2541922.0443326989</v>
      </c>
      <c r="E24" s="34">
        <f t="shared" si="4"/>
        <v>35544.689997300971</v>
      </c>
      <c r="F24" s="35">
        <v>0</v>
      </c>
      <c r="G24" s="34">
        <f t="shared" si="2"/>
        <v>20311.251427029125</v>
      </c>
      <c r="H24" s="35">
        <f t="shared" si="3"/>
        <v>15233.438570271846</v>
      </c>
      <c r="I24" s="2">
        <f t="shared" si="1"/>
        <v>2577466.7343299999</v>
      </c>
      <c r="J24" s="2"/>
      <c r="K24" s="2"/>
      <c r="L24" s="2"/>
      <c r="M24" s="2"/>
      <c r="N24" s="2"/>
      <c r="O24" s="2"/>
      <c r="P24" s="2"/>
    </row>
    <row r="25" spans="1:16" ht="19.899999999999999" customHeight="1" x14ac:dyDescent="0.2">
      <c r="A25" s="7" t="s">
        <v>19</v>
      </c>
      <c r="B25" s="30">
        <v>1800</v>
      </c>
      <c r="C25" s="18">
        <v>3281297.3968239999</v>
      </c>
      <c r="D25" s="18">
        <v>3236044.3337704092</v>
      </c>
      <c r="E25" s="36">
        <f t="shared" si="4"/>
        <v>45253.063053590711</v>
      </c>
      <c r="F25" s="35">
        <v>0</v>
      </c>
      <c r="G25" s="36">
        <f t="shared" si="2"/>
        <v>25858.893173480406</v>
      </c>
      <c r="H25" s="37">
        <f t="shared" si="3"/>
        <v>19394.169880110305</v>
      </c>
      <c r="I25" s="2">
        <f t="shared" si="1"/>
        <v>3281297.3968239999</v>
      </c>
      <c r="J25" s="2"/>
      <c r="K25" s="2"/>
      <c r="L25" s="2"/>
      <c r="M25" s="2"/>
      <c r="N25" s="2"/>
      <c r="O25" s="2"/>
      <c r="P25" s="2"/>
    </row>
    <row r="26" spans="1:16" ht="19.899999999999999" customHeight="1" x14ac:dyDescent="0.2">
      <c r="A26" s="8" t="s">
        <v>20</v>
      </c>
      <c r="B26" s="29">
        <v>2000</v>
      </c>
      <c r="C26" s="17">
        <v>6475534.9988919999</v>
      </c>
      <c r="D26" s="17">
        <v>6386238.6946236044</v>
      </c>
      <c r="E26" s="34">
        <f t="shared" si="4"/>
        <v>89296.304268395528</v>
      </c>
      <c r="F26" s="35">
        <v>0</v>
      </c>
      <c r="G26" s="34">
        <f t="shared" si="2"/>
        <v>51026.459581940304</v>
      </c>
      <c r="H26" s="35">
        <f t="shared" si="3"/>
        <v>38269.844686455224</v>
      </c>
      <c r="I26" s="2">
        <f t="shared" si="1"/>
        <v>6475534.9988919999</v>
      </c>
      <c r="J26" s="2"/>
      <c r="K26" s="2"/>
      <c r="L26" s="2"/>
      <c r="M26" s="2"/>
      <c r="N26" s="2"/>
      <c r="O26" s="2"/>
      <c r="P26" s="2"/>
    </row>
    <row r="27" spans="1:16" ht="19.899999999999999" customHeight="1" x14ac:dyDescent="0.2">
      <c r="A27" s="7" t="s">
        <v>21</v>
      </c>
      <c r="B27" s="30">
        <v>2200</v>
      </c>
      <c r="C27" s="18">
        <v>5683035.9178409996</v>
      </c>
      <c r="D27" s="18">
        <v>5604663.6545662824</v>
      </c>
      <c r="E27" s="36">
        <f t="shared" si="4"/>
        <v>78372.263274717145</v>
      </c>
      <c r="F27" s="35">
        <v>0</v>
      </c>
      <c r="G27" s="36">
        <f t="shared" si="2"/>
        <v>44784.150442695514</v>
      </c>
      <c r="H27" s="37">
        <f t="shared" si="3"/>
        <v>33588.11283202163</v>
      </c>
      <c r="I27" s="2">
        <f t="shared" si="1"/>
        <v>5683035.9178409996</v>
      </c>
      <c r="J27" s="2"/>
      <c r="K27" s="2"/>
      <c r="L27" s="2"/>
      <c r="M27" s="2"/>
      <c r="N27" s="2"/>
      <c r="O27" s="2"/>
      <c r="P27" s="2"/>
    </row>
    <row r="28" spans="1:16" ht="19.899999999999999" customHeight="1" x14ac:dyDescent="0.2">
      <c r="A28" s="8" t="s">
        <v>22</v>
      </c>
      <c r="B28" s="29">
        <v>2300</v>
      </c>
      <c r="C28" s="17">
        <v>7473279.2167309998</v>
      </c>
      <c r="D28" s="17">
        <v>7370214.2561966367</v>
      </c>
      <c r="E28" s="34">
        <f t="shared" si="4"/>
        <v>103064.96053436305</v>
      </c>
      <c r="F28" s="35">
        <v>0</v>
      </c>
      <c r="G28" s="34">
        <f t="shared" si="2"/>
        <v>58894.263162493175</v>
      </c>
      <c r="H28" s="35">
        <f t="shared" si="3"/>
        <v>44170.697371869879</v>
      </c>
      <c r="I28" s="2">
        <f t="shared" si="1"/>
        <v>7473279.2167309998</v>
      </c>
      <c r="J28" s="2"/>
      <c r="K28" s="2"/>
      <c r="L28" s="2"/>
      <c r="M28" s="2"/>
      <c r="N28" s="2"/>
      <c r="O28" s="2"/>
      <c r="P28" s="2"/>
    </row>
    <row r="29" spans="1:16" ht="19.899999999999999" customHeight="1" x14ac:dyDescent="0.2">
      <c r="A29" s="7" t="s">
        <v>23</v>
      </c>
      <c r="B29" s="30">
        <v>2400</v>
      </c>
      <c r="C29" s="18">
        <v>4471730.3170790002</v>
      </c>
      <c r="D29" s="18">
        <v>4410066.8943678578</v>
      </c>
      <c r="E29" s="36">
        <f t="shared" si="4"/>
        <v>61663.422711142339</v>
      </c>
      <c r="F29" s="35">
        <v>0</v>
      </c>
      <c r="G29" s="36">
        <f t="shared" si="2"/>
        <v>35236.241549224193</v>
      </c>
      <c r="H29" s="37">
        <f t="shared" si="3"/>
        <v>26427.181161918146</v>
      </c>
      <c r="I29" s="2">
        <f t="shared" si="1"/>
        <v>4471730.3170790002</v>
      </c>
      <c r="J29" s="2"/>
      <c r="K29" s="2"/>
      <c r="L29" s="2"/>
      <c r="M29" s="2"/>
      <c r="N29" s="2"/>
      <c r="O29" s="2"/>
      <c r="P29" s="2"/>
    </row>
    <row r="30" spans="1:16" ht="19.899999999999999" customHeight="1" x14ac:dyDescent="0.2">
      <c r="A30" s="8" t="s">
        <v>24</v>
      </c>
      <c r="B30" s="29">
        <v>2500</v>
      </c>
      <c r="C30" s="17">
        <v>4056671.1729609999</v>
      </c>
      <c r="D30" s="17">
        <v>4000731.0980913229</v>
      </c>
      <c r="E30" s="34">
        <f t="shared" si="4"/>
        <v>55940.074869676959</v>
      </c>
      <c r="F30" s="35">
        <v>0</v>
      </c>
      <c r="G30" s="34">
        <f t="shared" si="2"/>
        <v>31965.757068386836</v>
      </c>
      <c r="H30" s="35">
        <f t="shared" si="3"/>
        <v>23974.317801290123</v>
      </c>
      <c r="I30" s="2">
        <f t="shared" si="1"/>
        <v>4056671.1729609999</v>
      </c>
      <c r="J30" s="2"/>
      <c r="K30" s="2"/>
      <c r="L30" s="2"/>
      <c r="M30" s="2"/>
      <c r="N30" s="2"/>
      <c r="O30" s="2"/>
      <c r="P30" s="2"/>
    </row>
    <row r="31" spans="1:16" ht="19.899999999999999" customHeight="1" x14ac:dyDescent="0.2">
      <c r="A31" s="7" t="s">
        <v>25</v>
      </c>
      <c r="B31" s="30">
        <v>2600</v>
      </c>
      <c r="C31" s="18">
        <v>1999294.685364</v>
      </c>
      <c r="D31" s="18">
        <v>1971720.0159635118</v>
      </c>
      <c r="E31" s="36">
        <f t="shared" si="4"/>
        <v>27574.669400488259</v>
      </c>
      <c r="F31" s="35">
        <v>0</v>
      </c>
      <c r="G31" s="36">
        <f t="shared" si="2"/>
        <v>15756.95394313615</v>
      </c>
      <c r="H31" s="37">
        <f t="shared" si="3"/>
        <v>11817.715457352109</v>
      </c>
      <c r="I31" s="2">
        <f t="shared" si="1"/>
        <v>1999294.685364</v>
      </c>
      <c r="J31" s="2"/>
      <c r="K31" s="2"/>
      <c r="L31" s="2"/>
      <c r="M31" s="2"/>
      <c r="N31" s="2"/>
      <c r="O31" s="2"/>
      <c r="P31" s="2"/>
    </row>
    <row r="32" spans="1:16" ht="19.899999999999999" customHeight="1" x14ac:dyDescent="0.2">
      <c r="A32" s="8" t="s">
        <v>26</v>
      </c>
      <c r="B32" s="29">
        <v>2800</v>
      </c>
      <c r="C32" s="17">
        <v>4722096.4968710002</v>
      </c>
      <c r="D32" s="17">
        <v>4656982.8947965624</v>
      </c>
      <c r="E32" s="34">
        <f t="shared" si="4"/>
        <v>65113.602074437775</v>
      </c>
      <c r="F32" s="35">
        <v>0</v>
      </c>
      <c r="G32" s="34">
        <f t="shared" si="2"/>
        <v>37207.772613964444</v>
      </c>
      <c r="H32" s="35">
        <f t="shared" si="3"/>
        <v>27905.829460473331</v>
      </c>
      <c r="I32" s="2">
        <f t="shared" si="1"/>
        <v>4722096.4968710002</v>
      </c>
      <c r="J32" s="2"/>
      <c r="K32" s="2"/>
      <c r="L32" s="2"/>
      <c r="M32" s="2"/>
      <c r="N32" s="2"/>
      <c r="O32" s="2"/>
      <c r="P32" s="2"/>
    </row>
    <row r="33" spans="1:16" ht="19.899999999999999" customHeight="1" x14ac:dyDescent="0.2">
      <c r="A33" s="7" t="s">
        <v>27</v>
      </c>
      <c r="B33" s="30">
        <v>6100</v>
      </c>
      <c r="C33" s="18">
        <v>7387775.8927180003</v>
      </c>
      <c r="D33" s="18">
        <v>7285897.0755179273</v>
      </c>
      <c r="E33" s="36">
        <f t="shared" si="4"/>
        <v>101878.81720007304</v>
      </c>
      <c r="F33" s="35">
        <v>0</v>
      </c>
      <c r="G33" s="36">
        <f t="shared" si="2"/>
        <v>58216.466971470305</v>
      </c>
      <c r="H33" s="37">
        <f t="shared" si="3"/>
        <v>43662.350228602736</v>
      </c>
      <c r="I33" s="2">
        <f t="shared" si="1"/>
        <v>7387775.8927180003</v>
      </c>
      <c r="J33" s="2"/>
      <c r="K33" s="2"/>
      <c r="L33" s="2"/>
      <c r="M33" s="2"/>
      <c r="N33" s="2"/>
      <c r="O33" s="2"/>
      <c r="P33" s="2"/>
    </row>
    <row r="34" spans="1:16" ht="19.899999999999999" customHeight="1" x14ac:dyDescent="0.2">
      <c r="A34" s="8" t="s">
        <v>28</v>
      </c>
      <c r="B34" s="29">
        <v>3000</v>
      </c>
      <c r="C34" s="17">
        <v>4330490.721411</v>
      </c>
      <c r="D34" s="17">
        <v>4270777.5797381997</v>
      </c>
      <c r="E34" s="34">
        <f t="shared" si="4"/>
        <v>59713.141672800295</v>
      </c>
      <c r="F34" s="35">
        <v>0</v>
      </c>
      <c r="G34" s="34">
        <f t="shared" si="2"/>
        <v>34121.795241600164</v>
      </c>
      <c r="H34" s="35">
        <f t="shared" si="3"/>
        <v>25591.346431200131</v>
      </c>
      <c r="I34" s="2">
        <f t="shared" si="1"/>
        <v>4330490.721411</v>
      </c>
      <c r="J34" s="2"/>
      <c r="K34" s="2"/>
      <c r="L34" s="2"/>
      <c r="M34" s="2"/>
      <c r="N34" s="2"/>
      <c r="O34" s="2"/>
      <c r="P34" s="2"/>
    </row>
    <row r="35" spans="1:16" ht="19.899999999999999" customHeight="1" x14ac:dyDescent="0.2">
      <c r="A35" s="7" t="s">
        <v>29</v>
      </c>
      <c r="B35" s="30">
        <v>3100</v>
      </c>
      <c r="C35" s="18">
        <v>3837966.2476169998</v>
      </c>
      <c r="D35" s="18">
        <v>3785039.1482688175</v>
      </c>
      <c r="E35" s="36">
        <f t="shared" si="4"/>
        <v>52927.099348182324</v>
      </c>
      <c r="F35" s="35">
        <v>0</v>
      </c>
      <c r="G35" s="36">
        <f t="shared" si="2"/>
        <v>30244.0567703899</v>
      </c>
      <c r="H35" s="37">
        <f t="shared" si="3"/>
        <v>22683.042577792425</v>
      </c>
      <c r="I35" s="2">
        <f t="shared" si="1"/>
        <v>3837966.2476169998</v>
      </c>
      <c r="J35" s="2"/>
      <c r="K35" s="2"/>
      <c r="L35" s="2"/>
      <c r="M35" s="2"/>
      <c r="N35" s="2"/>
      <c r="O35" s="2"/>
      <c r="P35" s="2"/>
    </row>
    <row r="36" spans="1:16" ht="19.899999999999999" customHeight="1" x14ac:dyDescent="0.2">
      <c r="A36" s="8" t="s">
        <v>30</v>
      </c>
      <c r="B36" s="29">
        <v>5500</v>
      </c>
      <c r="C36" s="17">
        <v>2988585.8214730001</v>
      </c>
      <c r="D36" s="17">
        <v>2955770.2436881214</v>
      </c>
      <c r="E36" s="34">
        <f t="shared" si="4"/>
        <v>32815.577784878667</v>
      </c>
      <c r="F36" s="35">
        <v>0</v>
      </c>
      <c r="G36" s="34">
        <f t="shared" si="2"/>
        <v>18751.758734216382</v>
      </c>
      <c r="H36" s="35">
        <f t="shared" si="3"/>
        <v>14063.819050662285</v>
      </c>
      <c r="I36" s="2">
        <f t="shared" si="1"/>
        <v>2988585.8214730001</v>
      </c>
      <c r="J36" s="2"/>
      <c r="K36" s="2"/>
      <c r="L36" s="2"/>
      <c r="M36" s="2"/>
      <c r="N36" s="2"/>
      <c r="O36" s="2"/>
      <c r="P36" s="2"/>
    </row>
    <row r="37" spans="1:16" ht="19.899999999999999" customHeight="1" x14ac:dyDescent="0.2">
      <c r="A37" s="7" t="s">
        <v>31</v>
      </c>
      <c r="B37" s="30">
        <v>5600</v>
      </c>
      <c r="C37" s="18">
        <v>3837578.424075</v>
      </c>
      <c r="D37" s="18">
        <v>3784652.7320389324</v>
      </c>
      <c r="E37" s="36">
        <f t="shared" si="4"/>
        <v>52925.692036067601</v>
      </c>
      <c r="F37" s="35">
        <v>0</v>
      </c>
      <c r="G37" s="36">
        <f t="shared" si="2"/>
        <v>30243.252592038629</v>
      </c>
      <c r="H37" s="37">
        <f t="shared" si="3"/>
        <v>22682.439444028973</v>
      </c>
      <c r="I37" s="2">
        <f t="shared" si="1"/>
        <v>3837578.424075</v>
      </c>
      <c r="J37" s="2"/>
      <c r="K37" s="2"/>
      <c r="L37" s="2"/>
      <c r="M37" s="2"/>
      <c r="N37" s="2"/>
      <c r="O37" s="2"/>
      <c r="P37" s="2"/>
    </row>
    <row r="38" spans="1:16" ht="19.899999999999999" customHeight="1" x14ac:dyDescent="0.2">
      <c r="A38" s="8" t="s">
        <v>32</v>
      </c>
      <c r="B38" s="29">
        <v>3400</v>
      </c>
      <c r="C38" s="17">
        <v>3727474.88858</v>
      </c>
      <c r="D38" s="17">
        <v>3676069.5905544697</v>
      </c>
      <c r="E38" s="34">
        <f t="shared" si="4"/>
        <v>51405.298025530297</v>
      </c>
      <c r="F38" s="35">
        <v>0</v>
      </c>
      <c r="G38" s="34">
        <f t="shared" si="2"/>
        <v>29374.456014588741</v>
      </c>
      <c r="H38" s="35">
        <f t="shared" si="3"/>
        <v>22030.842010941557</v>
      </c>
      <c r="I38" s="2">
        <f t="shared" si="1"/>
        <v>3727474.88858</v>
      </c>
      <c r="J38" s="2"/>
      <c r="K38" s="2"/>
      <c r="L38" s="2"/>
      <c r="M38" s="2"/>
      <c r="N38" s="2"/>
      <c r="O38" s="2"/>
      <c r="P38" s="2"/>
    </row>
    <row r="39" spans="1:16" ht="19.899999999999999" customHeight="1" x14ac:dyDescent="0.2">
      <c r="A39" s="7" t="s">
        <v>33</v>
      </c>
      <c r="B39" s="30">
        <v>5700</v>
      </c>
      <c r="C39" s="18">
        <v>3690147.1439800002</v>
      </c>
      <c r="D39" s="18">
        <v>3639259.6489441441</v>
      </c>
      <c r="E39" s="36">
        <f t="shared" si="4"/>
        <v>50887.495035856031</v>
      </c>
      <c r="F39" s="35">
        <v>0</v>
      </c>
      <c r="G39" s="36">
        <f t="shared" si="2"/>
        <v>29078.568591917734</v>
      </c>
      <c r="H39" s="37">
        <f t="shared" si="3"/>
        <v>21808.926443938297</v>
      </c>
      <c r="I39" s="2">
        <f t="shared" si="1"/>
        <v>3690147.1439800002</v>
      </c>
      <c r="J39" s="2"/>
      <c r="K39" s="2"/>
      <c r="L39" s="2"/>
      <c r="M39" s="2"/>
      <c r="N39" s="2"/>
      <c r="O39" s="2"/>
      <c r="P39" s="2"/>
    </row>
    <row r="40" spans="1:16" ht="19.899999999999999" customHeight="1" x14ac:dyDescent="0.2">
      <c r="A40" s="8" t="s">
        <v>34</v>
      </c>
      <c r="B40" s="29">
        <v>3600</v>
      </c>
      <c r="C40" s="17">
        <v>5596540.4057029998</v>
      </c>
      <c r="D40" s="17">
        <v>5519368.954309782</v>
      </c>
      <c r="E40" s="34">
        <f t="shared" si="4"/>
        <v>77171.45139321778</v>
      </c>
      <c r="F40" s="35">
        <v>0</v>
      </c>
      <c r="G40" s="34">
        <f t="shared" si="2"/>
        <v>44097.97222469587</v>
      </c>
      <c r="H40" s="35">
        <f t="shared" si="3"/>
        <v>33073.47916852191</v>
      </c>
      <c r="I40" s="2">
        <f t="shared" si="1"/>
        <v>5596540.4057029998</v>
      </c>
      <c r="J40" s="2"/>
      <c r="K40" s="2"/>
      <c r="L40" s="2"/>
      <c r="M40" s="2"/>
      <c r="N40" s="2"/>
      <c r="O40" s="2"/>
      <c r="P40" s="2"/>
    </row>
    <row r="41" spans="1:16" ht="19.899999999999999" customHeight="1" x14ac:dyDescent="0.2">
      <c r="A41" s="7" t="s">
        <v>35</v>
      </c>
      <c r="B41" s="30">
        <v>3700</v>
      </c>
      <c r="C41" s="18">
        <v>3319447.7813490001</v>
      </c>
      <c r="D41" s="18">
        <v>3273672.6476184139</v>
      </c>
      <c r="E41" s="36">
        <f t="shared" si="4"/>
        <v>45775.133730586153</v>
      </c>
      <c r="F41" s="35">
        <v>0</v>
      </c>
      <c r="G41" s="36">
        <f t="shared" si="2"/>
        <v>26157.21927462066</v>
      </c>
      <c r="H41" s="37">
        <f t="shared" si="3"/>
        <v>19617.914455965492</v>
      </c>
      <c r="I41" s="2">
        <f t="shared" si="1"/>
        <v>3319447.7813490001</v>
      </c>
      <c r="J41" s="2"/>
      <c r="K41" s="2"/>
      <c r="L41" s="2"/>
      <c r="M41" s="2"/>
      <c r="N41" s="2"/>
      <c r="O41" s="2"/>
      <c r="P41" s="2"/>
    </row>
    <row r="42" spans="1:16" ht="19.899999999999999" customHeight="1" x14ac:dyDescent="0.2">
      <c r="A42" s="8" t="s">
        <v>36</v>
      </c>
      <c r="B42" s="29">
        <v>3800</v>
      </c>
      <c r="C42" s="17">
        <v>7238302.4410349997</v>
      </c>
      <c r="D42" s="17">
        <v>7138486.9738207348</v>
      </c>
      <c r="E42" s="34">
        <f t="shared" si="4"/>
        <v>99815.467214264907</v>
      </c>
      <c r="F42" s="35">
        <v>0</v>
      </c>
      <c r="G42" s="34">
        <f t="shared" si="2"/>
        <v>57037.409836722807</v>
      </c>
      <c r="H42" s="35">
        <f t="shared" si="3"/>
        <v>42778.0573775421</v>
      </c>
      <c r="I42" s="2">
        <f t="shared" si="1"/>
        <v>7238302.4410349997</v>
      </c>
      <c r="J42" s="2"/>
      <c r="K42" s="2"/>
      <c r="L42" s="2"/>
      <c r="M42" s="2"/>
      <c r="N42" s="2"/>
      <c r="O42" s="2"/>
      <c r="P42" s="2"/>
    </row>
    <row r="43" spans="1:16" ht="19.899999999999999" customHeight="1" x14ac:dyDescent="0.2">
      <c r="A43" s="7" t="s">
        <v>37</v>
      </c>
      <c r="B43" s="30">
        <v>3900</v>
      </c>
      <c r="C43" s="18">
        <v>7984783.3868899997</v>
      </c>
      <c r="D43" s="18">
        <v>7866731.6766625</v>
      </c>
      <c r="E43" s="36">
        <f t="shared" si="4"/>
        <v>118051.71022749972</v>
      </c>
      <c r="F43" s="35">
        <v>0</v>
      </c>
      <c r="G43" s="36">
        <f t="shared" si="2"/>
        <v>67458.120129999836</v>
      </c>
      <c r="H43" s="37">
        <f t="shared" si="3"/>
        <v>50593.59009749988</v>
      </c>
      <c r="I43" s="2">
        <f t="shared" si="1"/>
        <v>7984783.3868899997</v>
      </c>
      <c r="J43" s="2"/>
      <c r="K43" s="2"/>
      <c r="L43" s="2"/>
      <c r="M43" s="2"/>
      <c r="N43" s="2"/>
      <c r="O43" s="2"/>
      <c r="P43" s="2"/>
    </row>
    <row r="44" spans="1:16" ht="19.899999999999999" customHeight="1" x14ac:dyDescent="0.2">
      <c r="A44" s="8" t="s">
        <v>38</v>
      </c>
      <c r="B44" s="29">
        <v>4000</v>
      </c>
      <c r="C44" s="17">
        <v>5887592.1675220001</v>
      </c>
      <c r="D44" s="17">
        <v>5809864.1455149762</v>
      </c>
      <c r="E44" s="34">
        <f t="shared" si="4"/>
        <v>77728.022007023916</v>
      </c>
      <c r="F44" s="35">
        <v>0</v>
      </c>
      <c r="G44" s="34">
        <f t="shared" si="2"/>
        <v>44416.012575442241</v>
      </c>
      <c r="H44" s="35">
        <f t="shared" si="3"/>
        <v>33312.009431581675</v>
      </c>
      <c r="I44" s="2">
        <f t="shared" si="1"/>
        <v>5887592.1675220001</v>
      </c>
      <c r="J44" s="2"/>
      <c r="K44" s="2"/>
      <c r="L44" s="2"/>
      <c r="M44" s="2"/>
      <c r="N44" s="2"/>
      <c r="O44" s="2"/>
      <c r="P44" s="2"/>
    </row>
    <row r="45" spans="1:16" ht="19.899999999999999" customHeight="1" x14ac:dyDescent="0.2">
      <c r="A45" s="7" t="s">
        <v>39</v>
      </c>
      <c r="B45" s="30">
        <v>1900</v>
      </c>
      <c r="C45" s="18">
        <v>3846246.80699</v>
      </c>
      <c r="D45" s="18">
        <v>3793205.8902541571</v>
      </c>
      <c r="E45" s="36">
        <f t="shared" si="4"/>
        <v>53040.916735842824</v>
      </c>
      <c r="F45" s="35">
        <v>0</v>
      </c>
      <c r="G45" s="36">
        <f t="shared" si="2"/>
        <v>30309.09527762447</v>
      </c>
      <c r="H45" s="37">
        <f t="shared" si="3"/>
        <v>22731.821458218354</v>
      </c>
      <c r="I45" s="2">
        <f t="shared" si="1"/>
        <v>3846246.80699</v>
      </c>
      <c r="J45" s="2"/>
      <c r="K45" s="2"/>
      <c r="L45" s="2"/>
      <c r="M45" s="2"/>
      <c r="N45" s="2"/>
      <c r="O45" s="2"/>
      <c r="P45" s="2"/>
    </row>
    <row r="46" spans="1:16" ht="19.899999999999999" customHeight="1" x14ac:dyDescent="0.2">
      <c r="A46" s="8" t="s">
        <v>40</v>
      </c>
      <c r="B46" s="29">
        <v>2100</v>
      </c>
      <c r="C46" s="17">
        <v>4747405.6316419998</v>
      </c>
      <c r="D46" s="17">
        <v>4681934.4841431072</v>
      </c>
      <c r="E46" s="34">
        <f t="shared" si="4"/>
        <v>65471.14749889262</v>
      </c>
      <c r="F46" s="35">
        <v>0</v>
      </c>
      <c r="G46" s="34">
        <f t="shared" si="2"/>
        <v>37412.084285081495</v>
      </c>
      <c r="H46" s="35">
        <f t="shared" si="3"/>
        <v>28059.063213811125</v>
      </c>
      <c r="I46" s="2">
        <f t="shared" si="1"/>
        <v>4747405.6316419998</v>
      </c>
      <c r="J46" s="2"/>
      <c r="K46" s="2"/>
      <c r="L46" s="2"/>
      <c r="M46" s="2"/>
      <c r="N46" s="2"/>
      <c r="O46" s="2"/>
      <c r="P46" s="2"/>
    </row>
    <row r="47" spans="1:16" ht="19.899999999999999" customHeight="1" x14ac:dyDescent="0.2">
      <c r="A47" s="7" t="s">
        <v>41</v>
      </c>
      <c r="B47" s="30">
        <v>5400</v>
      </c>
      <c r="C47" s="18">
        <v>11292393.384199001</v>
      </c>
      <c r="D47" s="18">
        <v>11135504.367777487</v>
      </c>
      <c r="E47" s="36">
        <f t="shared" si="4"/>
        <v>156889.01642151363</v>
      </c>
      <c r="F47" s="35">
        <v>0</v>
      </c>
      <c r="G47" s="36">
        <f t="shared" si="2"/>
        <v>89650.866526579222</v>
      </c>
      <c r="H47" s="37">
        <f t="shared" si="3"/>
        <v>67238.14989493441</v>
      </c>
      <c r="I47" s="2">
        <f t="shared" si="1"/>
        <v>11292393.384199001</v>
      </c>
      <c r="J47" s="2"/>
      <c r="K47" s="2"/>
      <c r="L47" s="2"/>
      <c r="M47" s="2"/>
      <c r="N47" s="2"/>
      <c r="O47" s="2"/>
      <c r="P47" s="2"/>
    </row>
    <row r="48" spans="1:16" ht="19.899999999999999" customHeight="1" x14ac:dyDescent="0.2">
      <c r="A48" s="8" t="s">
        <v>42</v>
      </c>
      <c r="B48" s="29">
        <v>4100</v>
      </c>
      <c r="C48" s="17">
        <v>4480200.8065830003</v>
      </c>
      <c r="D48" s="17">
        <v>4418414.1532139769</v>
      </c>
      <c r="E48" s="34">
        <f t="shared" si="4"/>
        <v>61786.653369023465</v>
      </c>
      <c r="F48" s="35">
        <v>0</v>
      </c>
      <c r="G48" s="34">
        <f t="shared" si="2"/>
        <v>35306.65906801341</v>
      </c>
      <c r="H48" s="35">
        <f t="shared" si="3"/>
        <v>26479.994301010054</v>
      </c>
      <c r="I48" s="2">
        <f t="shared" si="1"/>
        <v>4480200.8065830003</v>
      </c>
      <c r="J48" s="2"/>
      <c r="K48" s="2"/>
      <c r="L48" s="2"/>
      <c r="M48" s="2"/>
      <c r="N48" s="2"/>
      <c r="O48" s="2"/>
      <c r="P48" s="2"/>
    </row>
    <row r="49" spans="1:16" ht="19.899999999999999" customHeight="1" x14ac:dyDescent="0.2">
      <c r="A49" s="7" t="s">
        <v>43</v>
      </c>
      <c r="B49" s="30">
        <v>4200</v>
      </c>
      <c r="C49" s="18">
        <v>10398900.774318</v>
      </c>
      <c r="D49" s="18">
        <v>10251976.959952403</v>
      </c>
      <c r="E49" s="36">
        <f t="shared" si="4"/>
        <v>146923.81436559744</v>
      </c>
      <c r="F49" s="35">
        <v>0</v>
      </c>
      <c r="G49" s="36">
        <f t="shared" si="2"/>
        <v>83956.465351769963</v>
      </c>
      <c r="H49" s="37">
        <f t="shared" si="3"/>
        <v>62967.349013827479</v>
      </c>
      <c r="I49" s="2">
        <f t="shared" si="1"/>
        <v>10398900.774318</v>
      </c>
      <c r="J49" s="2"/>
      <c r="K49" s="2"/>
      <c r="L49" s="2"/>
      <c r="M49" s="2"/>
      <c r="N49" s="2"/>
      <c r="O49" s="2"/>
      <c r="P49" s="2"/>
    </row>
    <row r="50" spans="1:16" ht="19.899999999999999" customHeight="1" x14ac:dyDescent="0.2">
      <c r="A50" s="8" t="s">
        <v>44</v>
      </c>
      <c r="B50" s="29">
        <v>4300</v>
      </c>
      <c r="C50" s="17">
        <v>6074178.7446879996</v>
      </c>
      <c r="D50" s="17">
        <v>5990417.8749769805</v>
      </c>
      <c r="E50" s="34">
        <f t="shared" si="4"/>
        <v>83760.869711019099</v>
      </c>
      <c r="F50" s="35">
        <v>0</v>
      </c>
      <c r="G50" s="34">
        <f t="shared" si="2"/>
        <v>47863.354120582342</v>
      </c>
      <c r="H50" s="35">
        <f t="shared" si="3"/>
        <v>35897.515590436757</v>
      </c>
      <c r="I50" s="2">
        <f t="shared" si="1"/>
        <v>6074178.7446879996</v>
      </c>
      <c r="J50" s="6"/>
      <c r="K50" s="2"/>
      <c r="L50" s="2"/>
      <c r="M50" s="2"/>
      <c r="N50" s="2"/>
      <c r="O50" s="2"/>
      <c r="P50" s="2"/>
    </row>
    <row r="51" spans="1:16" ht="19.899999999999999" customHeight="1" x14ac:dyDescent="0.2">
      <c r="A51" s="7" t="s">
        <v>45</v>
      </c>
      <c r="B51" s="30">
        <v>4400</v>
      </c>
      <c r="C51" s="18">
        <v>6680643.5031399997</v>
      </c>
      <c r="D51" s="18">
        <v>6588501.0223166812</v>
      </c>
      <c r="E51" s="36">
        <f t="shared" si="4"/>
        <v>92142.480823318474</v>
      </c>
      <c r="F51" s="35">
        <v>0</v>
      </c>
      <c r="G51" s="36">
        <f t="shared" si="2"/>
        <v>52652.84618475342</v>
      </c>
      <c r="H51" s="37">
        <f t="shared" si="3"/>
        <v>39489.634638565054</v>
      </c>
      <c r="I51" s="2">
        <f t="shared" si="1"/>
        <v>6680643.5031399997</v>
      </c>
      <c r="J51" s="2"/>
      <c r="K51" s="2"/>
      <c r="L51" s="2"/>
      <c r="M51" s="2"/>
      <c r="N51" s="2"/>
      <c r="O51" s="2"/>
      <c r="P51" s="2"/>
    </row>
    <row r="52" spans="1:16" ht="19.899999999999999" customHeight="1" x14ac:dyDescent="0.2">
      <c r="A52" s="8" t="s">
        <v>46</v>
      </c>
      <c r="B52" s="29">
        <v>5800</v>
      </c>
      <c r="C52" s="17">
        <v>3302156.3542869999</v>
      </c>
      <c r="D52" s="17">
        <v>3256619.3395034354</v>
      </c>
      <c r="E52" s="34">
        <f t="shared" si="4"/>
        <v>45537.014783564489</v>
      </c>
      <c r="F52" s="35">
        <v>0</v>
      </c>
      <c r="G52" s="34">
        <f t="shared" si="2"/>
        <v>26021.151304893996</v>
      </c>
      <c r="H52" s="35">
        <f t="shared" si="3"/>
        <v>19515.863478670493</v>
      </c>
      <c r="I52" s="2">
        <f t="shared" si="1"/>
        <v>3302156.3542869999</v>
      </c>
      <c r="J52" s="2"/>
      <c r="K52" s="2"/>
      <c r="L52" s="2"/>
      <c r="M52" s="2"/>
      <c r="N52" s="2"/>
      <c r="O52" s="2"/>
      <c r="P52" s="2"/>
    </row>
    <row r="53" spans="1:16" ht="19.899999999999999" customHeight="1" x14ac:dyDescent="0.2">
      <c r="A53" s="7" t="s">
        <v>47</v>
      </c>
      <c r="B53" s="30">
        <v>4700</v>
      </c>
      <c r="C53" s="18">
        <v>7617913.9605769999</v>
      </c>
      <c r="D53" s="18">
        <v>7508949.3258994399</v>
      </c>
      <c r="E53" s="36">
        <f t="shared" si="4"/>
        <v>108964.63467756007</v>
      </c>
      <c r="F53" s="35">
        <v>0</v>
      </c>
      <c r="G53" s="36">
        <f t="shared" si="2"/>
        <v>62265.50553003433</v>
      </c>
      <c r="H53" s="37">
        <f t="shared" si="3"/>
        <v>46699.129147525739</v>
      </c>
      <c r="I53" s="2">
        <f t="shared" si="1"/>
        <v>7617913.9605769999</v>
      </c>
      <c r="J53" s="2"/>
      <c r="K53" s="2"/>
      <c r="L53" s="2"/>
      <c r="M53" s="2"/>
      <c r="N53" s="2"/>
      <c r="O53" s="2"/>
      <c r="P53" s="2"/>
    </row>
    <row r="54" spans="1:16" ht="19.899999999999999" customHeight="1" x14ac:dyDescent="0.2">
      <c r="A54" s="8" t="s">
        <v>48</v>
      </c>
      <c r="B54" s="29">
        <v>4800</v>
      </c>
      <c r="C54" s="17">
        <v>2700789.501228</v>
      </c>
      <c r="D54" s="17">
        <v>2663536.1808941481</v>
      </c>
      <c r="E54" s="34">
        <f t="shared" si="4"/>
        <v>37253.320333851967</v>
      </c>
      <c r="F54" s="35">
        <v>0</v>
      </c>
      <c r="G54" s="34">
        <f t="shared" si="2"/>
        <v>21287.611619343981</v>
      </c>
      <c r="H54" s="35">
        <f t="shared" si="3"/>
        <v>15965.708714507986</v>
      </c>
      <c r="I54" s="2">
        <f t="shared" si="1"/>
        <v>2700789.501228</v>
      </c>
      <c r="J54" s="2"/>
      <c r="K54" s="2"/>
      <c r="L54" s="2"/>
      <c r="M54" s="2"/>
      <c r="N54" s="2"/>
      <c r="O54" s="2"/>
      <c r="P54" s="2"/>
    </row>
    <row r="55" spans="1:16" ht="19.899999999999999" customHeight="1" x14ac:dyDescent="0.2">
      <c r="A55" s="7" t="s">
        <v>49</v>
      </c>
      <c r="B55" s="30">
        <v>5700</v>
      </c>
      <c r="C55" s="18">
        <v>3424806.4728859998</v>
      </c>
      <c r="D55" s="18">
        <v>3377578.6373389047</v>
      </c>
      <c r="E55" s="36">
        <f t="shared" si="4"/>
        <v>47227.835547095165</v>
      </c>
      <c r="F55" s="35">
        <v>0</v>
      </c>
      <c r="G55" s="36">
        <f t="shared" si="2"/>
        <v>26987.334598340094</v>
      </c>
      <c r="H55" s="37">
        <f t="shared" si="3"/>
        <v>20240.500948755071</v>
      </c>
      <c r="I55" s="2">
        <f t="shared" si="1"/>
        <v>3424806.4728859998</v>
      </c>
      <c r="J55" s="2"/>
      <c r="K55" s="2"/>
      <c r="L55" s="2"/>
      <c r="M55" s="2"/>
      <c r="N55" s="2"/>
      <c r="O55" s="2"/>
      <c r="P55" s="2"/>
    </row>
    <row r="56" spans="1:16" ht="19.899999999999999" customHeight="1" x14ac:dyDescent="0.2">
      <c r="A56" s="8" t="s">
        <v>50</v>
      </c>
      <c r="B56" s="29">
        <v>5400</v>
      </c>
      <c r="C56" s="17">
        <v>3899224.759817</v>
      </c>
      <c r="D56" s="17">
        <v>3845442.1409282559</v>
      </c>
      <c r="E56" s="34">
        <f>C56-D56</f>
        <v>53782.618888744153</v>
      </c>
      <c r="F56" s="35">
        <v>0</v>
      </c>
      <c r="G56" s="34">
        <f t="shared" si="2"/>
        <v>30732.925079282373</v>
      </c>
      <c r="H56" s="35">
        <f t="shared" si="3"/>
        <v>23049.69380946178</v>
      </c>
      <c r="I56" s="2">
        <f>D56+E56</f>
        <v>3899224.759817</v>
      </c>
      <c r="J56" s="2"/>
      <c r="K56" s="2"/>
      <c r="L56" s="2"/>
      <c r="M56" s="2"/>
      <c r="N56" s="2"/>
      <c r="O56" s="2"/>
      <c r="P56" s="2"/>
    </row>
    <row r="57" spans="1:16" ht="19.899999999999999" customHeight="1" x14ac:dyDescent="0.2">
      <c r="A57" s="5" t="s">
        <v>51</v>
      </c>
      <c r="B57" s="5"/>
      <c r="C57" s="31">
        <f>SUM(C6:C56)</f>
        <v>253429000.00000203</v>
      </c>
      <c r="D57" s="31">
        <f>SUM(D6:D56)</f>
        <v>249929000.00000006</v>
      </c>
      <c r="E57" s="31">
        <f>SUM(E6:E56)</f>
        <v>3500000.0000020587</v>
      </c>
      <c r="F57" s="32">
        <f>SUM(F6:F56)</f>
        <v>0</v>
      </c>
      <c r="G57" s="32">
        <f t="shared" ref="G57:H57" si="5">SUM(G6:G56)</f>
        <v>2000000.0000011765</v>
      </c>
      <c r="H57" s="32">
        <f t="shared" si="5"/>
        <v>1500000.0000008827</v>
      </c>
      <c r="I57" s="2">
        <f>SUM(I6:I56)</f>
        <v>253429000.00000203</v>
      </c>
    </row>
    <row r="58" spans="1:16" x14ac:dyDescent="0.2">
      <c r="D58" s="19"/>
      <c r="E58" s="13"/>
      <c r="F58" s="13"/>
      <c r="G58" s="13"/>
      <c r="H58" s="14"/>
      <c r="I58" s="2"/>
      <c r="J58" s="2"/>
      <c r="K58" s="2"/>
      <c r="L58" s="2"/>
      <c r="M58" s="2"/>
      <c r="N58" s="2"/>
      <c r="O58" s="2"/>
      <c r="P58" s="2"/>
    </row>
    <row r="59" spans="1:16" x14ac:dyDescent="0.2">
      <c r="H59" s="14"/>
      <c r="I59" s="2"/>
      <c r="J59" s="2"/>
      <c r="K59" s="2"/>
      <c r="L59" s="2"/>
      <c r="M59" s="2"/>
      <c r="N59" s="2"/>
      <c r="O59" s="2"/>
      <c r="P59" s="2"/>
    </row>
  </sheetData>
  <mergeCells count="5">
    <mergeCell ref="A3:A4"/>
    <mergeCell ref="C3:C4"/>
    <mergeCell ref="D3:D4"/>
    <mergeCell ref="E3:H3"/>
    <mergeCell ref="B3:B4"/>
  </mergeCells>
  <pageMargins left="0.51181102362204722" right="0.39370078740157483" top="0.59055118110236227" bottom="0.39370078740157483" header="0.11811023622047245" footer="0.11811023622047245"/>
  <pageSetup paperSize="9" scale="65" orientation="portrait" r:id="rId1"/>
  <headerFooter>
    <oddHeader xml:space="preserve">&amp;L&amp;"Arial,Standard"&amp;8&amp;K06-037Evangelischer Oberkirchenrat Stuttgart
Referat Finanzplanung, Haushalt, Steuern, Finanzcontrolling und Statistik&amp;R&amp;"Arial,Standard"&amp;8&amp;K06-037Stand 14.11.2019
</oddHeader>
    <oddFooter>&amp;L&amp;"Arial,Standard"&amp;9 &amp;K06-0437.1.4 - Finanzen der Kirchengemeinden und Statistik - &amp;Ufnanzen@elk-wue.de&amp;R&amp;"Arial,Standard"&amp;8&amp;K06-024Seite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Zusammenstellg. 2022 gesamt</vt:lpstr>
      <vt:lpstr>'Zusammenstellg. 2022 gesamt'!Druckbereich</vt:lpstr>
      <vt:lpstr>'Zusammenstellg. 2022 gesamt'!Drucktitel</vt:lpstr>
    </vt:vector>
  </TitlesOfParts>
  <Company>Evang. Oberkirchenrat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Thomas</dc:creator>
  <cp:lastModifiedBy>Bredow, Ute</cp:lastModifiedBy>
  <cp:lastPrinted>2019-11-14T12:15:14Z</cp:lastPrinted>
  <dcterms:created xsi:type="dcterms:W3CDTF">2013-05-21T14:40:12Z</dcterms:created>
  <dcterms:modified xsi:type="dcterms:W3CDTF">2021-12-08T12:02:10Z</dcterms:modified>
</cp:coreProperties>
</file>